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Sheet1" sheetId="4" r:id="rId4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DIO'!$A$2:$J$26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<sst xmlns="http://schemas.openxmlformats.org/spreadsheetml/2006/main" count="333" uniqueCount="129">
  <si>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</si>
  <si>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</si>
  <si>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</si>
  <si>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</si>
  <si>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</si>
  <si>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</si>
  <si>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</si>
  <si>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</si>
  <si>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</si>
  <si>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</si>
  <si>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</si>
  <si>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</si>
  <si>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</si>
  <si>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</si>
  <si>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</si>
  <si>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</si>
  <si>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</si>
  <si>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</si>
  <si>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</si>
  <si>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</si>
  <si>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</si>
  <si>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</si>
  <si>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</si>
  <si>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</si>
  <si>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</si>
  <si>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</si>
  <si>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</si>
  <si>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</si>
  <si>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</si>
  <si>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</si>
  <si>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</si>
  <si>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</si>
  <si>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</si>
  <si>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</si>
  <si>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</si>
  <si>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</si>
  <si>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</si>
  <si>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</si>
  <si>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</si>
  <si>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</si>
  <si>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</si>
  <si>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</si>
  <si>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</si>
  <si>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PROMICANJE KULTURE</t>
  </si>
  <si>
    <t>GRADSKA KNJIŽNICA NOVA GRADIŠKA</t>
  </si>
  <si>
    <t>A101301</t>
  </si>
  <si>
    <t>REDOVNA DJELATNOST GRADSKE KNJIŽNICE</t>
  </si>
  <si>
    <t>Plaće za zaposlene</t>
  </si>
  <si>
    <t>Doprinosi za zdravstveno osiguranje</t>
  </si>
  <si>
    <t>Službena putovanja</t>
  </si>
  <si>
    <t>Naknade za prijevoz</t>
  </si>
  <si>
    <t>Stručno usavršavanje</t>
  </si>
  <si>
    <t>Uredski materijal i ostali materijalni rashodi</t>
  </si>
  <si>
    <t>Časopisi i neknjižni materijal</t>
  </si>
  <si>
    <t>Materijal i sirovine</t>
  </si>
  <si>
    <t>Materijal za kreat. rad</t>
  </si>
  <si>
    <t>Energija</t>
  </si>
  <si>
    <t>Mat. I dijelovi za tekuće i investicijsko održavanje</t>
  </si>
  <si>
    <t>Sitni invertar i auto gume</t>
  </si>
  <si>
    <t>Usluge telefona,pošte</t>
  </si>
  <si>
    <t>Usluge tekućeg i investicijskog održavanja</t>
  </si>
  <si>
    <t>Usluge promidžbe i informiranja</t>
  </si>
  <si>
    <t>Komunalne usluge</t>
  </si>
  <si>
    <t>Intelektualne i osobne usluge</t>
  </si>
  <si>
    <t>Ostale usluge</t>
  </si>
  <si>
    <t>Računalne usluge</t>
  </si>
  <si>
    <t>Ostali nespomenuti rashodi</t>
  </si>
  <si>
    <t>Premija osiguranja</t>
  </si>
  <si>
    <t>Reprezentacija</t>
  </si>
  <si>
    <t>Članarine</t>
  </si>
  <si>
    <t>Pristojbe i naknade</t>
  </si>
  <si>
    <t>Program Dječje Nove godine</t>
  </si>
  <si>
    <t>Program "Let s Gavranom"</t>
  </si>
  <si>
    <t>Bankarske usluge</t>
  </si>
  <si>
    <t>Zatezne kamate</t>
  </si>
  <si>
    <t>Postrojenja i oprema</t>
  </si>
  <si>
    <t>Oprema-namještaj</t>
  </si>
  <si>
    <t>Računalna oprema</t>
  </si>
  <si>
    <t>Knjige, umjetnička djela i ostalo</t>
  </si>
  <si>
    <t xml:space="preserve">Knjige </t>
  </si>
  <si>
    <t>Državni proračun</t>
  </si>
  <si>
    <t>Županijski proračun</t>
  </si>
  <si>
    <t>Višak/manjak iz prethodnog perioda</t>
  </si>
  <si>
    <t>UKUPNO</t>
  </si>
  <si>
    <t>FINANCIJSKI PLAN ZA 2020.</t>
  </si>
  <si>
    <t>PLAN RASHODA I IZDATAKA - I. IZMJENE</t>
  </si>
  <si>
    <t>FINANCIJSKI PLAN ZA 2021.</t>
  </si>
  <si>
    <t>Financijski plan za 2021.</t>
  </si>
  <si>
    <t>PRIJEDLOG PLANA ZA 2023.</t>
  </si>
  <si>
    <t>2023.</t>
  </si>
  <si>
    <t>Vrsta rashoda i izdataka</t>
  </si>
  <si>
    <t>Novi plan za 2021. I. izmjene</t>
  </si>
  <si>
    <t>Procjena za 2022.</t>
  </si>
  <si>
    <t>Procjena za 2023.</t>
  </si>
  <si>
    <t>Povećanje/smanjenje</t>
  </si>
  <si>
    <t>Plaće (bruto)</t>
  </si>
  <si>
    <t>Doprinosi za plaće</t>
  </si>
  <si>
    <t>Naknade troškova zaposlenima – služ.put, prijevoz, str.usavršavanje</t>
  </si>
  <si>
    <t>Rashodi za mat. I ener.-ured.mat.,pom.mat.,energija</t>
  </si>
  <si>
    <t>Rashodi za usluge-tel.,pošta., tek.iinv.održav., kino, kazalište, koncerti</t>
  </si>
  <si>
    <t>Nak.troškova zaposlenima izvan radnog odnosa</t>
  </si>
  <si>
    <t>Ostali nesp.rash.posl.-osiguranje, reprezentacija, izložbe, radionice</t>
  </si>
  <si>
    <t>Financijski rashodi</t>
  </si>
  <si>
    <t>Ost.finan.rashodi-bankarske usluge, kamate</t>
  </si>
  <si>
    <t>Rashodi za nabavu financijske imovine</t>
  </si>
  <si>
    <t>Rashodi za nabavu neproizvedenedug.imovine</t>
  </si>
  <si>
    <t>Ulaganja na tuđoj imovini</t>
  </si>
  <si>
    <t>Rashodi za nabavu proizvedene dug.imovine</t>
  </si>
  <si>
    <t>Postrojene i oprema</t>
  </si>
  <si>
    <t>Ulaganja u računalne programe</t>
  </si>
  <si>
    <t>Nematerijalna proizvedena imovina</t>
  </si>
  <si>
    <t>FINANCIJSKI PLAN ZA 2022.</t>
  </si>
  <si>
    <t>PRIJEDLOG PLANA ZA 2024.</t>
  </si>
  <si>
    <t>2024.</t>
  </si>
  <si>
    <t>Financijski plan za 2022.</t>
  </si>
  <si>
    <t>Projekcija plana
za 2023.</t>
  </si>
  <si>
    <t>Projekcija plana 
za 2024.</t>
  </si>
  <si>
    <t>Prijedlog plana 
za 2022.</t>
  </si>
  <si>
    <t>NOVI FINANCIJSKI PLAN ZA 2022.</t>
  </si>
  <si>
    <t>Povećanje/    smanjenje</t>
  </si>
  <si>
    <t>Energija - električna energija BIOSOL</t>
  </si>
  <si>
    <t>Energija - plin</t>
  </si>
  <si>
    <t>Nova Gradiška, 20.05.2022.</t>
  </si>
  <si>
    <t>PLAN PRIHODA I PRIMITAKA - I. IZMJENE</t>
  </si>
  <si>
    <t>Ukupno prihodi i primici za 2023.</t>
  </si>
  <si>
    <t>Ukupno prihodi i primici za 2024.</t>
  </si>
  <si>
    <t>Povećanje/ smanjenje</t>
  </si>
  <si>
    <t>Novi Financijski plan za 2022.</t>
  </si>
  <si>
    <t>I. IZMJENE FINANCIJSKOG PLAN GRADSKE KNJIŽNICE NOVA GRADIŠKA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</si>
</sst>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0" fontId="25" fillId="0" borderId="52" xfId="0" applyNumberFormat="1" applyFont="1" applyFill="1" applyBorder="1" applyAlignment="1" applyProtection="1">
      <alignment horizontal="center"/>
      <protection/>
    </xf>
    <xf numFmtId="0" fontId="25" fillId="0" borderId="52" xfId="0" applyNumberFormat="1" applyFont="1" applyFill="1" applyBorder="1" applyAlignment="1" applyProtection="1">
      <alignment wrapText="1"/>
      <protection/>
    </xf>
    <xf numFmtId="0" fontId="25" fillId="0" borderId="52" xfId="0" applyNumberFormat="1" applyFont="1" applyFill="1" applyBorder="1" applyAlignment="1" applyProtection="1">
      <alignment/>
      <protection/>
    </xf>
    <xf numFmtId="0" fontId="26" fillId="0" borderId="52" xfId="0" applyNumberFormat="1" applyFont="1" applyFill="1" applyBorder="1" applyAlignment="1" applyProtection="1">
      <alignment/>
      <protection/>
    </xf>
    <xf numFmtId="0" fontId="25" fillId="0" borderId="53" xfId="0" applyNumberFormat="1" applyFont="1" applyFill="1" applyBorder="1" applyAlignment="1" applyProtection="1">
      <alignment horizontal="center"/>
      <protection/>
    </xf>
    <xf numFmtId="0" fontId="26" fillId="0" borderId="54" xfId="0" applyNumberFormat="1" applyFont="1" applyFill="1" applyBorder="1" applyAlignment="1" applyProtection="1">
      <alignment horizontal="center" wrapText="1"/>
      <protection/>
    </xf>
    <xf numFmtId="0" fontId="25" fillId="0" borderId="54" xfId="0" applyNumberFormat="1" applyFont="1" applyFill="1" applyBorder="1" applyAlignment="1" applyProtection="1">
      <alignment/>
      <protection/>
    </xf>
    <xf numFmtId="0" fontId="26" fillId="0" borderId="54" xfId="0" applyNumberFormat="1" applyFont="1" applyFill="1" applyBorder="1" applyAlignment="1" applyProtection="1">
      <alignment/>
      <protection/>
    </xf>
    <xf numFmtId="0" fontId="25" fillId="0" borderId="55" xfId="0" applyNumberFormat="1" applyFont="1" applyFill="1" applyBorder="1" applyAlignment="1" applyProtection="1">
      <alignment/>
      <protection/>
    </xf>
    <xf numFmtId="0" fontId="25" fillId="49" borderId="30" xfId="0" applyNumberFormat="1" applyFont="1" applyFill="1" applyBorder="1" applyAlignment="1" applyProtection="1">
      <alignment/>
      <protection/>
    </xf>
    <xf numFmtId="0" fontId="26" fillId="12" borderId="30" xfId="0" applyNumberFormat="1" applyFont="1" applyFill="1" applyBorder="1" applyAlignment="1" applyProtection="1">
      <alignment horizontal="center"/>
      <protection/>
    </xf>
    <xf numFmtId="0" fontId="26" fillId="12" borderId="30" xfId="0" applyNumberFormat="1" applyFont="1" applyFill="1" applyBorder="1" applyAlignment="1" applyProtection="1">
      <alignment wrapText="1"/>
      <protection/>
    </xf>
    <xf numFmtId="0" fontId="26" fillId="12" borderId="30" xfId="0" applyNumberFormat="1" applyFont="1" applyFill="1" applyBorder="1" applyAlignment="1" applyProtection="1">
      <alignment/>
      <protection/>
    </xf>
    <xf numFmtId="0" fontId="25" fillId="12" borderId="30" xfId="0" applyNumberFormat="1" applyFont="1" applyFill="1" applyBorder="1" applyAlignment="1" applyProtection="1">
      <alignment/>
      <protection/>
    </xf>
    <xf numFmtId="0" fontId="25" fillId="49" borderId="30" xfId="0" applyNumberFormat="1" applyFont="1" applyFill="1" applyBorder="1" applyAlignment="1" applyProtection="1">
      <alignment horizontal="center"/>
      <protection/>
    </xf>
    <xf numFmtId="0" fontId="25" fillId="49" borderId="30" xfId="0" applyNumberFormat="1" applyFont="1" applyFill="1" applyBorder="1" applyAlignment="1" applyProtection="1">
      <alignment wrapText="1"/>
      <protection/>
    </xf>
    <xf numFmtId="0" fontId="26" fillId="50" borderId="30" xfId="0" applyNumberFormat="1" applyFont="1" applyFill="1" applyBorder="1" applyAlignment="1" applyProtection="1">
      <alignment horizontal="center"/>
      <protection/>
    </xf>
    <xf numFmtId="0" fontId="26" fillId="50" borderId="30" xfId="0" applyNumberFormat="1" applyFont="1" applyFill="1" applyBorder="1" applyAlignment="1" applyProtection="1">
      <alignment wrapText="1"/>
      <protection/>
    </xf>
    <xf numFmtId="0" fontId="26" fillId="50" borderId="30" xfId="0" applyNumberFormat="1" applyFont="1" applyFill="1" applyBorder="1" applyAlignment="1" applyProtection="1">
      <alignment/>
      <protection/>
    </xf>
    <xf numFmtId="0" fontId="25" fillId="50" borderId="30" xfId="0" applyNumberFormat="1" applyFont="1" applyFill="1" applyBorder="1" applyAlignment="1" applyProtection="1">
      <alignment/>
      <protection/>
    </xf>
    <xf numFmtId="0" fontId="26" fillId="51" borderId="30" xfId="0" applyNumberFormat="1" applyFont="1" applyFill="1" applyBorder="1" applyAlignment="1" applyProtection="1">
      <alignment horizontal="center"/>
      <protection/>
    </xf>
    <xf numFmtId="0" fontId="26" fillId="51" borderId="30" xfId="0" applyNumberFormat="1" applyFont="1" applyFill="1" applyBorder="1" applyAlignment="1" applyProtection="1">
      <alignment wrapText="1"/>
      <protection/>
    </xf>
    <xf numFmtId="0" fontId="26" fillId="51" borderId="30" xfId="0" applyNumberFormat="1" applyFont="1" applyFill="1" applyBorder="1" applyAlignment="1" applyProtection="1">
      <alignment/>
      <protection/>
    </xf>
    <xf numFmtId="0" fontId="25" fillId="51" borderId="30" xfId="0" applyNumberFormat="1" applyFont="1" applyFill="1" applyBorder="1" applyAlignment="1" applyProtection="1">
      <alignment/>
      <protection/>
    </xf>
    <xf numFmtId="0" fontId="26" fillId="0" borderId="52" xfId="0" applyNumberFormat="1" applyFont="1" applyFill="1" applyBorder="1" applyAlignment="1" applyProtection="1">
      <alignment horizontal="center"/>
      <protection/>
    </xf>
    <xf numFmtId="0" fontId="26" fillId="0" borderId="52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53" xfId="0" applyNumberFormat="1" applyFont="1" applyFill="1" applyBorder="1" applyAlignment="1" applyProtection="1">
      <alignment horizontal="center"/>
      <protection/>
    </xf>
    <xf numFmtId="0" fontId="25" fillId="0" borderId="56" xfId="0" applyNumberFormat="1" applyFont="1" applyFill="1" applyBorder="1" applyAlignment="1" applyProtection="1">
      <alignment/>
      <protection/>
    </xf>
    <xf numFmtId="0" fontId="25" fillId="0" borderId="57" xfId="0" applyNumberFormat="1" applyFont="1" applyFill="1" applyBorder="1" applyAlignment="1" applyProtection="1">
      <alignment/>
      <protection/>
    </xf>
    <xf numFmtId="0" fontId="25" fillId="0" borderId="58" xfId="0" applyNumberFormat="1" applyFont="1" applyFill="1" applyBorder="1" applyAlignment="1" applyProtection="1">
      <alignment/>
      <protection/>
    </xf>
    <xf numFmtId="0" fontId="25" fillId="0" borderId="59" xfId="0" applyNumberFormat="1" applyFont="1" applyFill="1" applyBorder="1" applyAlignment="1" applyProtection="1">
      <alignment/>
      <protection/>
    </xf>
    <xf numFmtId="0" fontId="25" fillId="0" borderId="60" xfId="0" applyNumberFormat="1" applyFont="1" applyFill="1" applyBorder="1" applyAlignment="1" applyProtection="1">
      <alignment/>
      <protection/>
    </xf>
    <xf numFmtId="0" fontId="25" fillId="0" borderId="61" xfId="0" applyNumberFormat="1" applyFont="1" applyFill="1" applyBorder="1" applyAlignment="1" applyProtection="1">
      <alignment/>
      <protection/>
    </xf>
    <xf numFmtId="0" fontId="25" fillId="0" borderId="62" xfId="0" applyNumberFormat="1" applyFont="1" applyFill="1" applyBorder="1" applyAlignment="1" applyProtection="1">
      <alignment/>
      <protection/>
    </xf>
    <xf numFmtId="0" fontId="25" fillId="0" borderId="63" xfId="0" applyNumberFormat="1" applyFont="1" applyFill="1" applyBorder="1" applyAlignment="1" applyProtection="1">
      <alignment/>
      <protection/>
    </xf>
    <xf numFmtId="0" fontId="25" fillId="0" borderId="64" xfId="0" applyNumberFormat="1" applyFont="1" applyFill="1" applyBorder="1" applyAlignment="1" applyProtection="1">
      <alignment/>
      <protection/>
    </xf>
    <xf numFmtId="3" fontId="22" fillId="0" borderId="33" xfId="0" applyNumberFormat="1" applyFont="1" applyBorder="1" applyAlignment="1">
      <alignment horizontal="center" wrapText="1"/>
    </xf>
    <xf numFmtId="3" fontId="22" fillId="0" borderId="33" xfId="0" applyNumberFormat="1" applyFont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/>
      <protection/>
    </xf>
    <xf numFmtId="0" fontId="20" fillId="52" borderId="65" xfId="0" applyNumberFormat="1" applyFont="1" applyFill="1" applyBorder="1" applyAlignment="1" applyProtection="1">
      <alignment horizontal="center" vertical="top" wrapText="1"/>
      <protection/>
    </xf>
    <xf numFmtId="0" fontId="20" fillId="52" borderId="22" xfId="0" applyNumberFormat="1" applyFont="1" applyFill="1" applyBorder="1" applyAlignment="1" applyProtection="1">
      <alignment horizontal="center" vertical="top"/>
      <protection/>
    </xf>
    <xf numFmtId="0" fontId="20" fillId="52" borderId="22" xfId="0" applyNumberFormat="1" applyFont="1" applyFill="1" applyBorder="1" applyAlignment="1" applyProtection="1">
      <alignment vertical="top" wrapText="1"/>
      <protection/>
    </xf>
    <xf numFmtId="0" fontId="20" fillId="52" borderId="17" xfId="0" applyNumberFormat="1" applyFont="1" applyFill="1" applyBorder="1" applyAlignment="1" applyProtection="1">
      <alignment horizontal="center" vertical="top" wrapText="1"/>
      <protection/>
    </xf>
    <xf numFmtId="0" fontId="20" fillId="52" borderId="17" xfId="0" applyNumberFormat="1" applyFont="1" applyFill="1" applyBorder="1" applyAlignment="1" applyProtection="1">
      <alignment vertical="top"/>
      <protection/>
    </xf>
    <xf numFmtId="0" fontId="20" fillId="52" borderId="17" xfId="0" applyNumberFormat="1" applyFont="1" applyFill="1" applyBorder="1" applyAlignment="1" applyProtection="1">
      <alignment vertical="top" wrapText="1"/>
      <protection/>
    </xf>
    <xf numFmtId="0" fontId="20" fillId="0" borderId="17" xfId="0" applyNumberFormat="1" applyFont="1" applyFill="1" applyBorder="1" applyAlignment="1" applyProtection="1">
      <alignment/>
      <protection/>
    </xf>
    <xf numFmtId="0" fontId="20" fillId="53" borderId="66" xfId="0" applyNumberFormat="1" applyFont="1" applyFill="1" applyBorder="1" applyAlignment="1" applyProtection="1">
      <alignment horizontal="right" vertical="top" wrapText="1"/>
      <protection/>
    </xf>
    <xf numFmtId="0" fontId="40" fillId="0" borderId="66" xfId="0" applyNumberFormat="1" applyFont="1" applyFill="1" applyBorder="1" applyAlignment="1" applyProtection="1">
      <alignment horizontal="right" vertical="top" wrapText="1"/>
      <protection/>
    </xf>
    <xf numFmtId="0" fontId="3" fillId="52" borderId="66" xfId="0" applyNumberFormat="1" applyFont="1" applyFill="1" applyBorder="1" applyAlignment="1" applyProtection="1">
      <alignment horizontal="right" vertical="top" wrapText="1"/>
      <protection/>
    </xf>
    <xf numFmtId="0" fontId="3" fillId="0" borderId="66" xfId="0" applyNumberFormat="1" applyFont="1" applyFill="1" applyBorder="1" applyAlignment="1" applyProtection="1">
      <alignment horizontal="right" vertical="top" wrapText="1"/>
      <protection/>
    </xf>
    <xf numFmtId="0" fontId="20" fillId="53" borderId="18" xfId="0" applyNumberFormat="1" applyFont="1" applyFill="1" applyBorder="1" applyAlignment="1" applyProtection="1">
      <alignment vertical="top" wrapText="1"/>
      <protection/>
    </xf>
    <xf numFmtId="0" fontId="40" fillId="0" borderId="66" xfId="0" applyNumberFormat="1" applyFont="1" applyFill="1" applyBorder="1" applyAlignment="1" applyProtection="1">
      <alignment vertical="top" wrapText="1"/>
      <protection/>
    </xf>
    <xf numFmtId="0" fontId="3" fillId="52" borderId="66" xfId="0" applyNumberFormat="1" applyFont="1" applyFill="1" applyBorder="1" applyAlignment="1" applyProtection="1">
      <alignment vertical="top" wrapText="1"/>
      <protection/>
    </xf>
    <xf numFmtId="0" fontId="3" fillId="0" borderId="66" xfId="0" applyNumberFormat="1" applyFont="1" applyFill="1" applyBorder="1" applyAlignment="1" applyProtection="1">
      <alignment vertical="top" wrapText="1"/>
      <protection/>
    </xf>
    <xf numFmtId="0" fontId="20" fillId="53" borderId="6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58" xfId="0" applyNumberFormat="1" applyFont="1" applyFill="1" applyBorder="1" applyAlignment="1" applyProtection="1">
      <alignment horizontal="center"/>
      <protection/>
    </xf>
    <xf numFmtId="0" fontId="25" fillId="0" borderId="67" xfId="0" applyNumberFormat="1" applyFont="1" applyFill="1" applyBorder="1" applyAlignment="1" applyProtection="1">
      <alignment wrapText="1"/>
      <protection/>
    </xf>
    <xf numFmtId="0" fontId="25" fillId="0" borderId="67" xfId="0" applyNumberFormat="1" applyFont="1" applyFill="1" applyBorder="1" applyAlignment="1" applyProtection="1">
      <alignment/>
      <protection/>
    </xf>
    <xf numFmtId="0" fontId="26" fillId="0" borderId="67" xfId="0" applyNumberFormat="1" applyFont="1" applyFill="1" applyBorder="1" applyAlignment="1" applyProtection="1">
      <alignment/>
      <protection/>
    </xf>
    <xf numFmtId="0" fontId="26" fillId="12" borderId="58" xfId="0" applyNumberFormat="1" applyFont="1" applyFill="1" applyBorder="1" applyAlignment="1" applyProtection="1">
      <alignment horizontal="center"/>
      <protection/>
    </xf>
    <xf numFmtId="0" fontId="26" fillId="12" borderId="67" xfId="0" applyNumberFormat="1" applyFont="1" applyFill="1" applyBorder="1" applyAlignment="1" applyProtection="1">
      <alignment wrapText="1"/>
      <protection/>
    </xf>
    <xf numFmtId="0" fontId="26" fillId="12" borderId="67" xfId="0" applyNumberFormat="1" applyFont="1" applyFill="1" applyBorder="1" applyAlignment="1" applyProtection="1">
      <alignment/>
      <protection/>
    </xf>
    <xf numFmtId="0" fontId="26" fillId="12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49" borderId="67" xfId="0" applyNumberFormat="1" applyFont="1" applyFill="1" applyBorder="1" applyAlignment="1" applyProtection="1">
      <alignment/>
      <protection/>
    </xf>
    <xf numFmtId="0" fontId="26" fillId="49" borderId="0" xfId="0" applyNumberFormat="1" applyFont="1" applyFill="1" applyBorder="1" applyAlignment="1" applyProtection="1">
      <alignment/>
      <protection/>
    </xf>
    <xf numFmtId="4" fontId="33" fillId="7" borderId="17" xfId="0" applyNumberFormat="1" applyFont="1" applyFill="1" applyBorder="1" applyAlignment="1">
      <alignment horizontal="right"/>
    </xf>
    <xf numFmtId="4" fontId="33" fillId="0" borderId="17" xfId="0" applyNumberFormat="1" applyFont="1" applyFill="1" applyBorder="1" applyAlignment="1">
      <alignment horizontal="right"/>
    </xf>
    <xf numFmtId="4" fontId="33" fillId="0" borderId="17" xfId="0" applyNumberFormat="1" applyFont="1" applyBorder="1" applyAlignment="1">
      <alignment horizontal="right"/>
    </xf>
    <xf numFmtId="4" fontId="33" fillId="48" borderId="20" xfId="0" applyNumberFormat="1" applyFont="1" applyFill="1" applyBorder="1" applyAlignment="1" quotePrefix="1">
      <alignment horizontal="right"/>
    </xf>
    <xf numFmtId="4" fontId="33" fillId="7" borderId="20" xfId="0" applyNumberFormat="1" applyFont="1" applyFill="1" applyBorder="1" applyAlignment="1" quotePrefix="1">
      <alignment horizontal="right"/>
    </xf>
    <xf numFmtId="4" fontId="33" fillId="7" borderId="17" xfId="0" applyNumberFormat="1" applyFont="1" applyFill="1" applyBorder="1" applyAlignment="1" applyProtection="1">
      <alignment horizontal="righ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68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68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69" xfId="0" applyNumberFormat="1" applyFont="1" applyBorder="1" applyAlignment="1">
      <alignment horizontal="center"/>
    </xf>
    <xf numFmtId="4" fontId="22" fillId="0" borderId="55" xfId="0" applyNumberFormat="1" applyFont="1" applyBorder="1" applyAlignment="1">
      <alignment horizontal="center"/>
    </xf>
    <xf numFmtId="4" fontId="22" fillId="0" borderId="70" xfId="0" applyNumberFormat="1" applyFont="1" applyBorder="1" applyAlignment="1">
      <alignment horizontal="center"/>
    </xf>
    <xf numFmtId="0" fontId="36" fillId="0" borderId="69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3" fontId="22" fillId="0" borderId="69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3" fontId="22" fillId="0" borderId="70" xfId="0" applyNumberFormat="1" applyFont="1" applyBorder="1" applyAlignment="1">
      <alignment horizont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00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00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962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962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45"/>
  <sheetViews>
    <sheetView tabSelected="1" view="pageBreakPreview" zoomScale="120" zoomScaleSheetLayoutView="120" zoomScalePageLayoutView="0" workbookViewId="0" topLeftCell="A1">
      <selection activeCell="A3" sqref="A3:J3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1" customWidth="1"/>
    <col min="5" max="5" width="44.7109375" style="4" customWidth="1"/>
    <col min="6" max="6" width="15.8515625" style="4" bestFit="1" customWidth="1"/>
    <col min="7" max="8" width="15.8515625" style="4" customWidth="1"/>
    <col min="9" max="9" width="17.28125" style="4" customWidth="1"/>
    <col min="10" max="10" width="16.7109375" style="4" customWidth="1"/>
    <col min="11" max="11" width="11.421875" style="4" customWidth="1"/>
    <col min="12" max="12" width="16.28125" style="4" bestFit="1" customWidth="1"/>
    <col min="13" max="13" width="21.7109375" style="4" bestFit="1" customWidth="1"/>
    <col min="14" max="16384" width="11.421875" style="4" customWidth="1"/>
  </cols>
  <sheetData>
    <row r="2" spans="1:10" ht="15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0" ht="48" customHeight="1">
      <c r="A3" s="207" t="s">
        <v>128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48" customFormat="1" ht="26.25" customHeight="1">
      <c r="A4" s="207" t="s">
        <v>29</v>
      </c>
      <c r="B4" s="207"/>
      <c r="C4" s="207"/>
      <c r="D4" s="207"/>
      <c r="E4" s="207"/>
      <c r="F4" s="207"/>
      <c r="G4" s="207"/>
      <c r="H4" s="207"/>
      <c r="I4" s="208"/>
      <c r="J4" s="208"/>
    </row>
    <row r="5" spans="1:5" ht="15.75" customHeight="1">
      <c r="A5" s="49"/>
      <c r="B5" s="50"/>
      <c r="C5" s="50"/>
      <c r="D5" s="50"/>
      <c r="E5" s="50"/>
    </row>
    <row r="6" spans="1:11" ht="27.75" customHeight="1">
      <c r="A6" s="51"/>
      <c r="B6" s="52"/>
      <c r="C6" s="52"/>
      <c r="D6" s="53"/>
      <c r="E6" s="54"/>
      <c r="F6" s="55" t="s">
        <v>114</v>
      </c>
      <c r="G6" s="55" t="s">
        <v>126</v>
      </c>
      <c r="H6" s="55" t="s">
        <v>127</v>
      </c>
      <c r="I6" s="55" t="s">
        <v>115</v>
      </c>
      <c r="J6" s="56" t="s">
        <v>116</v>
      </c>
      <c r="K6" s="57"/>
    </row>
    <row r="7" spans="1:11" ht="27.75" customHeight="1">
      <c r="A7" s="209" t="s">
        <v>30</v>
      </c>
      <c r="B7" s="210"/>
      <c r="C7" s="210"/>
      <c r="D7" s="210"/>
      <c r="E7" s="211"/>
      <c r="F7" s="71">
        <v>1110276</v>
      </c>
      <c r="G7" s="200">
        <v>-18166</v>
      </c>
      <c r="H7" s="200">
        <v>1092110</v>
      </c>
      <c r="I7" s="71">
        <v>1517953</v>
      </c>
      <c r="J7" s="71">
        <v>1517850</v>
      </c>
      <c r="K7" s="69"/>
    </row>
    <row r="8" spans="1:10" ht="22.5" customHeight="1">
      <c r="A8" s="212" t="s">
        <v>0</v>
      </c>
      <c r="B8" s="213"/>
      <c r="C8" s="213"/>
      <c r="D8" s="213"/>
      <c r="E8" s="214"/>
      <c r="F8" s="74">
        <v>1110276</v>
      </c>
      <c r="G8" s="201">
        <v>-18166</v>
      </c>
      <c r="H8" s="201">
        <v>1092110</v>
      </c>
      <c r="I8" s="74">
        <v>1517953</v>
      </c>
      <c r="J8" s="74">
        <v>1517850</v>
      </c>
    </row>
    <row r="9" spans="1:10" ht="22.5" customHeight="1">
      <c r="A9" s="215" t="s">
        <v>32</v>
      </c>
      <c r="B9" s="214"/>
      <c r="C9" s="214"/>
      <c r="D9" s="214"/>
      <c r="E9" s="214"/>
      <c r="F9" s="74"/>
      <c r="G9" s="74"/>
      <c r="H9" s="74"/>
      <c r="I9" s="74"/>
      <c r="J9" s="74"/>
    </row>
    <row r="10" spans="1:10" ht="22.5" customHeight="1">
      <c r="A10" s="70" t="s">
        <v>31</v>
      </c>
      <c r="B10" s="73"/>
      <c r="C10" s="73"/>
      <c r="D10" s="73"/>
      <c r="E10" s="73"/>
      <c r="F10" s="71">
        <v>1110276</v>
      </c>
      <c r="G10" s="200">
        <v>-8352.88</v>
      </c>
      <c r="H10" s="200">
        <v>1101923.12</v>
      </c>
      <c r="I10" s="71">
        <v>1517953</v>
      </c>
      <c r="J10" s="71">
        <v>1517850</v>
      </c>
    </row>
    <row r="11" spans="1:12" ht="22.5" customHeight="1">
      <c r="A11" s="216" t="s">
        <v>1</v>
      </c>
      <c r="B11" s="213"/>
      <c r="C11" s="213"/>
      <c r="D11" s="213"/>
      <c r="E11" s="217"/>
      <c r="F11" s="74">
        <v>929276</v>
      </c>
      <c r="G11" s="201">
        <v>31147.12</v>
      </c>
      <c r="H11" s="201">
        <v>960423.12</v>
      </c>
      <c r="I11" s="74">
        <v>1373953</v>
      </c>
      <c r="J11" s="59">
        <v>1370850</v>
      </c>
      <c r="K11" s="38"/>
      <c r="L11" s="38"/>
    </row>
    <row r="12" spans="1:12" ht="22.5" customHeight="1">
      <c r="A12" s="218" t="s">
        <v>34</v>
      </c>
      <c r="B12" s="214"/>
      <c r="C12" s="214"/>
      <c r="D12" s="214"/>
      <c r="E12" s="214"/>
      <c r="F12" s="58">
        <v>181000</v>
      </c>
      <c r="G12" s="202">
        <v>-39500</v>
      </c>
      <c r="H12" s="202">
        <v>141500</v>
      </c>
      <c r="I12" s="58">
        <v>144000</v>
      </c>
      <c r="J12" s="59">
        <v>147000</v>
      </c>
      <c r="K12" s="38"/>
      <c r="L12" s="38"/>
    </row>
    <row r="13" spans="1:12" ht="22.5" customHeight="1">
      <c r="A13" s="219" t="s">
        <v>2</v>
      </c>
      <c r="B13" s="210"/>
      <c r="C13" s="210"/>
      <c r="D13" s="210"/>
      <c r="E13" s="210"/>
      <c r="F13" s="72">
        <f>+F7-F10</f>
        <v>0</v>
      </c>
      <c r="G13" s="205">
        <v>-9813.12</v>
      </c>
      <c r="H13" s="205">
        <v>-9813.12</v>
      </c>
      <c r="I13" s="72">
        <f>+I7-I10</f>
        <v>0</v>
      </c>
      <c r="J13" s="72">
        <f>+J7-J10</f>
        <v>0</v>
      </c>
      <c r="L13" s="38"/>
    </row>
    <row r="14" spans="1:10" ht="25.5" customHeight="1">
      <c r="A14" s="207"/>
      <c r="B14" s="220"/>
      <c r="C14" s="220"/>
      <c r="D14" s="220"/>
      <c r="E14" s="220"/>
      <c r="F14" s="221"/>
      <c r="G14" s="221"/>
      <c r="H14" s="221"/>
      <c r="I14" s="221"/>
      <c r="J14" s="221"/>
    </row>
    <row r="15" spans="1:12" ht="27.75" customHeight="1">
      <c r="A15" s="51"/>
      <c r="B15" s="52"/>
      <c r="C15" s="52"/>
      <c r="D15" s="53"/>
      <c r="E15" s="54"/>
      <c r="F15" s="55" t="s">
        <v>117</v>
      </c>
      <c r="G15" s="55" t="s">
        <v>126</v>
      </c>
      <c r="H15" s="55" t="s">
        <v>127</v>
      </c>
      <c r="I15" s="55" t="s">
        <v>115</v>
      </c>
      <c r="J15" s="56" t="s">
        <v>116</v>
      </c>
      <c r="L15" s="38"/>
    </row>
    <row r="16" spans="1:12" ht="30.75" customHeight="1">
      <c r="A16" s="222" t="s">
        <v>35</v>
      </c>
      <c r="B16" s="223"/>
      <c r="C16" s="223"/>
      <c r="D16" s="223"/>
      <c r="E16" s="224"/>
      <c r="F16" s="75"/>
      <c r="G16" s="203">
        <v>9813.12</v>
      </c>
      <c r="H16" s="203">
        <v>9813.12</v>
      </c>
      <c r="I16" s="75"/>
      <c r="J16" s="76"/>
      <c r="L16" s="38"/>
    </row>
    <row r="17" spans="1:12" ht="34.5" customHeight="1">
      <c r="A17" s="225" t="s">
        <v>36</v>
      </c>
      <c r="B17" s="226"/>
      <c r="C17" s="226"/>
      <c r="D17" s="226"/>
      <c r="E17" s="227"/>
      <c r="F17" s="77"/>
      <c r="G17" s="204">
        <v>9813.12</v>
      </c>
      <c r="H17" s="204">
        <v>9813.12</v>
      </c>
      <c r="I17" s="77"/>
      <c r="J17" s="72"/>
      <c r="L17" s="38"/>
    </row>
    <row r="18" spans="1:12" s="43" customFormat="1" ht="25.5" customHeight="1">
      <c r="A18" s="230"/>
      <c r="B18" s="220"/>
      <c r="C18" s="220"/>
      <c r="D18" s="220"/>
      <c r="E18" s="220"/>
      <c r="F18" s="221"/>
      <c r="G18" s="221"/>
      <c r="H18" s="221"/>
      <c r="I18" s="221"/>
      <c r="J18" s="221"/>
      <c r="L18" s="78"/>
    </row>
    <row r="19" spans="1:13" s="43" customFormat="1" ht="27.75" customHeight="1">
      <c r="A19" s="51"/>
      <c r="B19" s="52"/>
      <c r="C19" s="52"/>
      <c r="D19" s="53"/>
      <c r="E19" s="54"/>
      <c r="F19" s="55" t="s">
        <v>117</v>
      </c>
      <c r="G19" s="55"/>
      <c r="H19" s="55"/>
      <c r="I19" s="55" t="s">
        <v>115</v>
      </c>
      <c r="J19" s="56" t="s">
        <v>116</v>
      </c>
      <c r="L19" s="78"/>
      <c r="M19" s="78"/>
    </row>
    <row r="20" spans="1:12" s="43" customFormat="1" ht="22.5" customHeight="1">
      <c r="A20" s="212" t="s">
        <v>3</v>
      </c>
      <c r="B20" s="213"/>
      <c r="C20" s="213"/>
      <c r="D20" s="213"/>
      <c r="E20" s="213"/>
      <c r="F20" s="58"/>
      <c r="G20" s="58"/>
      <c r="H20" s="58"/>
      <c r="I20" s="58"/>
      <c r="J20" s="58"/>
      <c r="L20" s="78"/>
    </row>
    <row r="21" spans="1:10" s="43" customFormat="1" ht="33.75" customHeight="1">
      <c r="A21" s="212" t="s">
        <v>4</v>
      </c>
      <c r="B21" s="213"/>
      <c r="C21" s="213"/>
      <c r="D21" s="213"/>
      <c r="E21" s="213"/>
      <c r="F21" s="58"/>
      <c r="G21" s="58"/>
      <c r="H21" s="58"/>
      <c r="I21" s="58"/>
      <c r="J21" s="58"/>
    </row>
    <row r="22" spans="1:13" s="43" customFormat="1" ht="22.5" customHeight="1">
      <c r="A22" s="219" t="s">
        <v>5</v>
      </c>
      <c r="B22" s="210"/>
      <c r="C22" s="210"/>
      <c r="D22" s="210"/>
      <c r="E22" s="210"/>
      <c r="F22" s="71">
        <f>F20-F21</f>
        <v>0</v>
      </c>
      <c r="G22" s="71"/>
      <c r="H22" s="71"/>
      <c r="I22" s="71">
        <f>I20-I21</f>
        <v>0</v>
      </c>
      <c r="J22" s="71">
        <f>J20-J21</f>
        <v>0</v>
      </c>
      <c r="L22" s="79"/>
      <c r="M22" s="78"/>
    </row>
    <row r="23" spans="1:10" s="43" customFormat="1" ht="25.5" customHeight="1">
      <c r="A23" s="230"/>
      <c r="B23" s="220"/>
      <c r="C23" s="220"/>
      <c r="D23" s="220"/>
      <c r="E23" s="220"/>
      <c r="F23" s="221"/>
      <c r="G23" s="221"/>
      <c r="H23" s="221"/>
      <c r="I23" s="221"/>
      <c r="J23" s="221"/>
    </row>
    <row r="24" spans="1:10" s="43" customFormat="1" ht="22.5" customHeight="1">
      <c r="A24" s="216" t="s">
        <v>6</v>
      </c>
      <c r="B24" s="213"/>
      <c r="C24" s="213"/>
      <c r="D24" s="213"/>
      <c r="E24" s="213"/>
      <c r="F24" s="58">
        <f>IF((F13+F17+F22)&lt;&gt;0,"NESLAGANJE ZBROJA",(F13+F17+F22))</f>
        <v>0</v>
      </c>
      <c r="G24" s="58"/>
      <c r="H24" s="58"/>
      <c r="I24" s="58">
        <f>IF((I13+I17+I22)&lt;&gt;0,"NESLAGANJE ZBROJA",(I13+I17+I22))</f>
        <v>0</v>
      </c>
      <c r="J24" s="58">
        <f>IF((J13+J17+J22)&lt;&gt;0,"NESLAGANJE ZBROJA",(J13+J17+J22))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10" ht="42" customHeight="1">
      <c r="A26" s="228" t="s">
        <v>37</v>
      </c>
      <c r="B26" s="229"/>
      <c r="C26" s="229"/>
      <c r="D26" s="229"/>
      <c r="E26" s="229"/>
      <c r="F26" s="229"/>
      <c r="G26" s="229"/>
      <c r="H26" s="229"/>
      <c r="I26" s="229"/>
      <c r="J26" s="229"/>
    </row>
    <row r="27" ht="12.75">
      <c r="E27" s="80"/>
    </row>
    <row r="31" spans="6:10" ht="12.75">
      <c r="F31" s="38"/>
      <c r="G31" s="38"/>
      <c r="H31" s="38"/>
      <c r="I31" s="38"/>
      <c r="J31" s="38"/>
    </row>
    <row r="32" spans="6:10" ht="12.75">
      <c r="F32" s="38"/>
      <c r="G32" s="38"/>
      <c r="H32" s="38"/>
      <c r="I32" s="38"/>
      <c r="J32" s="38"/>
    </row>
    <row r="33" spans="5:10" ht="12.75">
      <c r="E33" s="81"/>
      <c r="F33" s="40"/>
      <c r="G33" s="40"/>
      <c r="H33" s="40"/>
      <c r="I33" s="40"/>
      <c r="J33" s="40"/>
    </row>
    <row r="34" spans="5:10" ht="12.75">
      <c r="E34" s="81"/>
      <c r="F34" s="38"/>
      <c r="G34" s="38"/>
      <c r="H34" s="38"/>
      <c r="I34" s="38"/>
      <c r="J34" s="38"/>
    </row>
    <row r="35" spans="5:10" ht="12.75">
      <c r="E35" s="81"/>
      <c r="F35" s="38"/>
      <c r="G35" s="38"/>
      <c r="H35" s="38"/>
      <c r="I35" s="38"/>
      <c r="J35" s="38"/>
    </row>
    <row r="36" spans="5:10" ht="12.75">
      <c r="E36" s="81"/>
      <c r="F36" s="38"/>
      <c r="G36" s="38"/>
      <c r="H36" s="38"/>
      <c r="I36" s="38"/>
      <c r="J36" s="38"/>
    </row>
    <row r="37" spans="5:10" ht="12.75">
      <c r="E37" s="81"/>
      <c r="F37" s="38"/>
      <c r="G37" s="38"/>
      <c r="H37" s="38"/>
      <c r="I37" s="38"/>
      <c r="J37" s="38"/>
    </row>
    <row r="38" ht="12.75">
      <c r="E38" s="81"/>
    </row>
    <row r="43" spans="6:8" ht="12.75">
      <c r="F43" s="38"/>
      <c r="G43" s="38"/>
      <c r="H43" s="38"/>
    </row>
    <row r="44" spans="6:8" ht="12.75">
      <c r="F44" s="38"/>
      <c r="G44" s="38"/>
      <c r="H44" s="38"/>
    </row>
    <row r="45" spans="6:8" ht="12.75">
      <c r="F45" s="38"/>
      <c r="G45" s="38"/>
      <c r="H45" s="38"/>
    </row>
  </sheetData>
  <sheetProtection/>
  <mergeCells count="19">
    <mergeCell ref="A26:J26"/>
    <mergeCell ref="A18:J18"/>
    <mergeCell ref="A20:E20"/>
    <mergeCell ref="A21:E21"/>
    <mergeCell ref="A22:E22"/>
    <mergeCell ref="A23:J23"/>
    <mergeCell ref="A24:E24"/>
    <mergeCell ref="A11:E11"/>
    <mergeCell ref="A12:E12"/>
    <mergeCell ref="A13:E13"/>
    <mergeCell ref="A14:J14"/>
    <mergeCell ref="A16:E16"/>
    <mergeCell ref="A17:E17"/>
    <mergeCell ref="A2:J2"/>
    <mergeCell ref="A3:J3"/>
    <mergeCell ref="A4:J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B41" sqref="B41:H41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231" t="s">
        <v>123</v>
      </c>
      <c r="B1" s="207"/>
      <c r="C1" s="207"/>
      <c r="D1" s="207"/>
      <c r="E1" s="207"/>
      <c r="F1" s="207"/>
      <c r="G1" s="207"/>
      <c r="H1" s="207"/>
    </row>
    <row r="2" spans="1:8" s="2" customFormat="1" ht="13.5" thickBot="1">
      <c r="A2" s="9"/>
      <c r="H2" s="10" t="s">
        <v>7</v>
      </c>
    </row>
    <row r="3" spans="1:8" s="2" customFormat="1" ht="26.25" customHeight="1" thickBot="1">
      <c r="A3" s="65" t="s">
        <v>8</v>
      </c>
      <c r="B3" s="235" t="s">
        <v>38</v>
      </c>
      <c r="C3" s="236"/>
      <c r="D3" s="236"/>
      <c r="E3" s="236"/>
      <c r="F3" s="236"/>
      <c r="G3" s="236"/>
      <c r="H3" s="237"/>
    </row>
    <row r="4" spans="1:8" s="2" customFormat="1" ht="90" thickBot="1">
      <c r="A4" s="66" t="s">
        <v>41</v>
      </c>
      <c r="B4" s="83" t="s">
        <v>9</v>
      </c>
      <c r="C4" s="84" t="s">
        <v>10</v>
      </c>
      <c r="D4" s="84" t="s">
        <v>80</v>
      </c>
      <c r="E4" s="84" t="s">
        <v>81</v>
      </c>
      <c r="F4" s="84" t="s">
        <v>82</v>
      </c>
      <c r="G4" s="84" t="s">
        <v>33</v>
      </c>
      <c r="H4" s="85" t="s">
        <v>12</v>
      </c>
    </row>
    <row r="5" spans="1:8" s="2" customFormat="1" ht="12.75" customHeight="1" thickBot="1">
      <c r="A5" s="104">
        <v>636</v>
      </c>
      <c r="B5" s="105"/>
      <c r="C5" s="106"/>
      <c r="D5" s="169">
        <v>73000</v>
      </c>
      <c r="E5" s="170">
        <v>8500</v>
      </c>
      <c r="F5" s="108"/>
      <c r="G5" s="109"/>
      <c r="H5" s="110"/>
    </row>
    <row r="6" spans="1:8" s="2" customFormat="1" ht="13.5" thickBot="1">
      <c r="A6" s="111">
        <v>661</v>
      </c>
      <c r="B6" s="112"/>
      <c r="C6" s="139">
        <v>45610</v>
      </c>
      <c r="D6" s="113"/>
      <c r="E6" s="113"/>
      <c r="F6" s="113"/>
      <c r="G6" s="114"/>
      <c r="H6" s="115"/>
    </row>
    <row r="7" spans="1:8" s="2" customFormat="1" ht="13.5" thickBot="1">
      <c r="A7" s="111">
        <v>663</v>
      </c>
      <c r="B7" s="112"/>
      <c r="C7" s="113"/>
      <c r="D7" s="113"/>
      <c r="E7" s="113"/>
      <c r="F7" s="113"/>
      <c r="G7" s="114"/>
      <c r="H7" s="115"/>
    </row>
    <row r="8" spans="1:8" s="2" customFormat="1" ht="13.5" thickBot="1">
      <c r="A8" s="111">
        <v>671</v>
      </c>
      <c r="B8" s="139">
        <v>965000</v>
      </c>
      <c r="C8" s="113"/>
      <c r="D8" s="113"/>
      <c r="E8" s="113"/>
      <c r="F8" s="113"/>
      <c r="G8" s="114"/>
      <c r="H8" s="115"/>
    </row>
    <row r="9" spans="1:8" s="2" customFormat="1" ht="13.5" thickBot="1">
      <c r="A9" s="111">
        <v>673</v>
      </c>
      <c r="B9" s="112"/>
      <c r="C9" s="113"/>
      <c r="D9" s="113"/>
      <c r="E9" s="113"/>
      <c r="F9" s="113"/>
      <c r="G9" s="114"/>
      <c r="H9" s="115"/>
    </row>
    <row r="10" spans="1:8" s="2" customFormat="1" ht="13.5" thickBot="1">
      <c r="A10" s="111">
        <v>922</v>
      </c>
      <c r="B10" s="112"/>
      <c r="C10" s="113"/>
      <c r="D10" s="113"/>
      <c r="E10" s="113"/>
      <c r="F10" s="139">
        <v>9813.12</v>
      </c>
      <c r="G10" s="114"/>
      <c r="H10" s="115"/>
    </row>
    <row r="11" spans="1:8" s="2" customFormat="1" ht="12.75">
      <c r="A11" s="127"/>
      <c r="B11" s="128"/>
      <c r="C11" s="129"/>
      <c r="D11" s="129"/>
      <c r="E11" s="129"/>
      <c r="F11" s="129"/>
      <c r="G11" s="130"/>
      <c r="H11" s="131"/>
    </row>
    <row r="12" spans="1:8" s="2" customFormat="1" ht="12.75">
      <c r="A12" s="127"/>
      <c r="B12" s="128"/>
      <c r="C12" s="129"/>
      <c r="D12" s="129"/>
      <c r="E12" s="129"/>
      <c r="F12" s="129"/>
      <c r="G12" s="130"/>
      <c r="H12" s="131"/>
    </row>
    <row r="13" spans="1:8" s="2" customFormat="1" ht="13.5" thickBot="1">
      <c r="A13" s="116"/>
      <c r="B13" s="117"/>
      <c r="C13" s="118"/>
      <c r="D13" s="118"/>
      <c r="E13" s="118"/>
      <c r="F13" s="118"/>
      <c r="G13" s="119"/>
      <c r="H13" s="120"/>
    </row>
    <row r="14" spans="1:8" s="2" customFormat="1" ht="30" customHeight="1" thickBot="1">
      <c r="A14" s="11" t="s">
        <v>13</v>
      </c>
      <c r="B14" s="139">
        <v>965000</v>
      </c>
      <c r="C14" s="139">
        <v>45610</v>
      </c>
      <c r="D14" s="122">
        <v>73000</v>
      </c>
      <c r="E14" s="122">
        <v>8500</v>
      </c>
      <c r="F14" s="139">
        <v>9813.12</v>
      </c>
      <c r="G14" s="122">
        <v>0</v>
      </c>
      <c r="H14" s="123">
        <v>0</v>
      </c>
    </row>
    <row r="15" spans="1:8" s="2" customFormat="1" ht="28.5" customHeight="1" thickBot="1">
      <c r="A15" s="11" t="s">
        <v>39</v>
      </c>
      <c r="B15" s="232">
        <f>SUM(B14,C14,D14,E14,F14)</f>
        <v>1101923.12</v>
      </c>
      <c r="C15" s="233"/>
      <c r="D15" s="233"/>
      <c r="E15" s="233"/>
      <c r="F15" s="233"/>
      <c r="G15" s="233"/>
      <c r="H15" s="234"/>
    </row>
    <row r="16" spans="1:8" ht="13.5" thickBot="1">
      <c r="A16" s="1"/>
      <c r="B16" s="1"/>
      <c r="C16" s="1"/>
      <c r="D16" s="7"/>
      <c r="E16" s="12"/>
      <c r="H16" s="10"/>
    </row>
    <row r="17" spans="1:8" ht="26.25" customHeight="1" thickBot="1">
      <c r="A17" s="67" t="s">
        <v>8</v>
      </c>
      <c r="B17" s="235" t="s">
        <v>89</v>
      </c>
      <c r="C17" s="236"/>
      <c r="D17" s="236"/>
      <c r="E17" s="236"/>
      <c r="F17" s="236"/>
      <c r="G17" s="236"/>
      <c r="H17" s="237"/>
    </row>
    <row r="18" spans="1:8" ht="90" thickBot="1">
      <c r="A18" s="68" t="s">
        <v>41</v>
      </c>
      <c r="B18" s="83" t="s">
        <v>9</v>
      </c>
      <c r="C18" s="84" t="s">
        <v>10</v>
      </c>
      <c r="D18" s="84" t="s">
        <v>80</v>
      </c>
      <c r="E18" s="84" t="s">
        <v>81</v>
      </c>
      <c r="F18" s="84" t="s">
        <v>82</v>
      </c>
      <c r="G18" s="84" t="s">
        <v>33</v>
      </c>
      <c r="H18" s="85" t="s">
        <v>12</v>
      </c>
    </row>
    <row r="19" spans="1:8" ht="12.75">
      <c r="A19" s="104">
        <v>63</v>
      </c>
      <c r="B19" s="105"/>
      <c r="C19" s="106"/>
      <c r="D19" s="107">
        <v>95000</v>
      </c>
      <c r="E19" s="108">
        <v>10000</v>
      </c>
      <c r="F19" s="108"/>
      <c r="G19" s="109"/>
      <c r="H19" s="110"/>
    </row>
    <row r="20" spans="1:8" ht="12.75">
      <c r="A20" s="111">
        <v>66</v>
      </c>
      <c r="B20" s="112"/>
      <c r="C20" s="113">
        <v>52200</v>
      </c>
      <c r="D20" s="113"/>
      <c r="E20" s="113"/>
      <c r="F20" s="113"/>
      <c r="G20" s="114"/>
      <c r="H20" s="115"/>
    </row>
    <row r="21" spans="1:8" ht="12.75">
      <c r="A21" s="111">
        <v>67</v>
      </c>
      <c r="B21" s="112">
        <v>1360753</v>
      </c>
      <c r="C21" s="113"/>
      <c r="D21" s="113"/>
      <c r="E21" s="113"/>
      <c r="F21" s="113"/>
      <c r="G21" s="114"/>
      <c r="H21" s="115"/>
    </row>
    <row r="22" spans="1:8" ht="12.75">
      <c r="A22" s="111">
        <v>92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/>
      <c r="B23" s="112"/>
      <c r="C23" s="113"/>
      <c r="D23" s="113"/>
      <c r="E23" s="113"/>
      <c r="F23" s="113"/>
      <c r="G23" s="114"/>
      <c r="H23" s="115"/>
    </row>
    <row r="24" spans="1:8" ht="12.75">
      <c r="A24" s="111"/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3.5" thickBot="1">
      <c r="A26" s="116"/>
      <c r="B26" s="117"/>
      <c r="C26" s="118"/>
      <c r="D26" s="118"/>
      <c r="E26" s="118"/>
      <c r="F26" s="118"/>
      <c r="G26" s="119"/>
      <c r="H26" s="120"/>
    </row>
    <row r="27" spans="1:8" s="2" customFormat="1" ht="30" customHeight="1" thickBot="1">
      <c r="A27" s="11" t="s">
        <v>13</v>
      </c>
      <c r="B27" s="121">
        <f>B21</f>
        <v>1360753</v>
      </c>
      <c r="C27" s="122">
        <f>+C20</f>
        <v>52200</v>
      </c>
      <c r="D27" s="122">
        <v>95000</v>
      </c>
      <c r="E27" s="122">
        <v>10000</v>
      </c>
      <c r="F27" s="122">
        <f>+F20</f>
        <v>0</v>
      </c>
      <c r="G27" s="122">
        <v>0</v>
      </c>
      <c r="H27" s="123">
        <v>0</v>
      </c>
    </row>
    <row r="28" spans="1:8" s="2" customFormat="1" ht="28.5" customHeight="1" thickBot="1">
      <c r="A28" s="11" t="s">
        <v>124</v>
      </c>
      <c r="B28" s="238">
        <f>B27+C27+D27+E27+F27+G27+H27</f>
        <v>1517953</v>
      </c>
      <c r="C28" s="239"/>
      <c r="D28" s="239"/>
      <c r="E28" s="239"/>
      <c r="F28" s="239"/>
      <c r="G28" s="239"/>
      <c r="H28" s="240"/>
    </row>
    <row r="29" spans="4:5" ht="13.5" thickBot="1">
      <c r="D29" s="14"/>
      <c r="E29" s="15"/>
    </row>
    <row r="30" spans="1:8" ht="26.25" customHeight="1" thickBot="1">
      <c r="A30" s="67" t="s">
        <v>8</v>
      </c>
      <c r="B30" s="235" t="s">
        <v>113</v>
      </c>
      <c r="C30" s="236"/>
      <c r="D30" s="236"/>
      <c r="E30" s="236"/>
      <c r="F30" s="236"/>
      <c r="G30" s="236"/>
      <c r="H30" s="237"/>
    </row>
    <row r="31" spans="1:8" ht="90" thickBot="1">
      <c r="A31" s="68" t="s">
        <v>41</v>
      </c>
      <c r="B31" s="83" t="s">
        <v>9</v>
      </c>
      <c r="C31" s="84" t="s">
        <v>10</v>
      </c>
      <c r="D31" s="84" t="s">
        <v>80</v>
      </c>
      <c r="E31" s="84" t="s">
        <v>81</v>
      </c>
      <c r="F31" s="84" t="s">
        <v>82</v>
      </c>
      <c r="G31" s="84" t="s">
        <v>33</v>
      </c>
      <c r="H31" s="85" t="s">
        <v>12</v>
      </c>
    </row>
    <row r="32" spans="1:8" ht="12.75">
      <c r="A32" s="104">
        <v>63</v>
      </c>
      <c r="B32" s="105"/>
      <c r="C32" s="106"/>
      <c r="D32" s="107">
        <v>98000</v>
      </c>
      <c r="E32" s="108">
        <v>10000</v>
      </c>
      <c r="F32" s="108"/>
      <c r="G32" s="109"/>
      <c r="H32" s="110"/>
    </row>
    <row r="33" spans="1:8" ht="12.75">
      <c r="A33" s="111">
        <v>66</v>
      </c>
      <c r="B33" s="112"/>
      <c r="C33" s="113">
        <v>53000</v>
      </c>
      <c r="D33" s="113"/>
      <c r="E33" s="113"/>
      <c r="F33" s="113"/>
      <c r="G33" s="114"/>
      <c r="H33" s="115"/>
    </row>
    <row r="34" spans="1:8" ht="12.75">
      <c r="A34" s="111">
        <v>67</v>
      </c>
      <c r="B34" s="112">
        <v>1356850</v>
      </c>
      <c r="C34" s="113"/>
      <c r="D34" s="113"/>
      <c r="E34" s="113"/>
      <c r="F34" s="113"/>
      <c r="G34" s="114"/>
      <c r="H34" s="115"/>
    </row>
    <row r="35" spans="1:8" ht="12.75">
      <c r="A35" s="111">
        <v>92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/>
      <c r="B36" s="112"/>
      <c r="C36" s="113"/>
      <c r="D36" s="113"/>
      <c r="E36" s="113"/>
      <c r="F36" s="113"/>
      <c r="G36" s="114"/>
      <c r="H36" s="115"/>
    </row>
    <row r="37" spans="1:8" ht="13.5" customHeight="1">
      <c r="A37" s="111"/>
      <c r="B37" s="112"/>
      <c r="C37" s="113"/>
      <c r="D37" s="113"/>
      <c r="E37" s="113"/>
      <c r="F37" s="113"/>
      <c r="G37" s="114"/>
      <c r="H37" s="115"/>
    </row>
    <row r="38" spans="1:8" ht="13.5" customHeight="1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 thickBot="1">
      <c r="A39" s="116"/>
      <c r="B39" s="117"/>
      <c r="C39" s="118"/>
      <c r="D39" s="118"/>
      <c r="E39" s="118"/>
      <c r="F39" s="118"/>
      <c r="G39" s="119"/>
      <c r="H39" s="120"/>
    </row>
    <row r="40" spans="1:8" s="2" customFormat="1" ht="30" customHeight="1" thickBot="1">
      <c r="A40" s="11" t="s">
        <v>13</v>
      </c>
      <c r="B40" s="121">
        <f>B34</f>
        <v>1356850</v>
      </c>
      <c r="C40" s="122">
        <f>+C33</f>
        <v>53000</v>
      </c>
      <c r="D40" s="122">
        <v>98000</v>
      </c>
      <c r="E40" s="122">
        <v>10000</v>
      </c>
      <c r="F40" s="122">
        <f>+F33</f>
        <v>0</v>
      </c>
      <c r="G40" s="122">
        <v>0</v>
      </c>
      <c r="H40" s="123">
        <v>0</v>
      </c>
    </row>
    <row r="41" spans="1:8" s="2" customFormat="1" ht="28.5" customHeight="1" thickBot="1">
      <c r="A41" s="11" t="s">
        <v>125</v>
      </c>
      <c r="B41" s="238">
        <f>B40+C40+D40+E40+F40+G40+H40</f>
        <v>1517850</v>
      </c>
      <c r="C41" s="239"/>
      <c r="D41" s="239"/>
      <c r="E41" s="239"/>
      <c r="F41" s="239"/>
      <c r="G41" s="239"/>
      <c r="H41" s="240"/>
    </row>
    <row r="42" spans="3:5" ht="13.5" customHeight="1">
      <c r="C42" s="16"/>
      <c r="D42" s="14"/>
      <c r="E42" s="17"/>
    </row>
    <row r="43" spans="3:5" ht="13.5" customHeight="1">
      <c r="C43" s="16"/>
      <c r="D43" s="18"/>
      <c r="E43" s="19"/>
    </row>
    <row r="44" spans="4:5" ht="13.5" customHeight="1">
      <c r="D44" s="20"/>
      <c r="E44" s="21"/>
    </row>
    <row r="45" spans="4:5" ht="13.5" customHeight="1">
      <c r="D45" s="22"/>
      <c r="E45" s="23"/>
    </row>
    <row r="46" spans="4:5" ht="13.5" customHeight="1">
      <c r="D46" s="14"/>
      <c r="E46" s="15"/>
    </row>
    <row r="47" spans="3:5" ht="28.5" customHeight="1">
      <c r="C47" s="16"/>
      <c r="D47" s="14"/>
      <c r="E47" s="24"/>
    </row>
    <row r="48" spans="3:5" ht="13.5" customHeight="1">
      <c r="C48" s="16"/>
      <c r="D48" s="14"/>
      <c r="E48" s="19"/>
    </row>
    <row r="49" spans="4:5" ht="13.5" customHeight="1">
      <c r="D49" s="14"/>
      <c r="E49" s="15"/>
    </row>
    <row r="50" spans="4:5" ht="13.5" customHeight="1">
      <c r="D50" s="14"/>
      <c r="E50" s="23"/>
    </row>
    <row r="51" spans="4:5" ht="13.5" customHeight="1">
      <c r="D51" s="14"/>
      <c r="E51" s="15"/>
    </row>
    <row r="52" spans="4:5" ht="22.5" customHeight="1">
      <c r="D52" s="14"/>
      <c r="E52" s="25"/>
    </row>
    <row r="53" spans="4:5" ht="13.5" customHeight="1">
      <c r="D53" s="20"/>
      <c r="E53" s="21"/>
    </row>
    <row r="54" spans="2:5" ht="13.5" customHeight="1">
      <c r="B54" s="16"/>
      <c r="D54" s="20"/>
      <c r="E54" s="26"/>
    </row>
    <row r="55" spans="3:5" ht="13.5" customHeight="1">
      <c r="C55" s="16"/>
      <c r="D55" s="20"/>
      <c r="E55" s="27"/>
    </row>
    <row r="56" spans="3:5" ht="13.5" customHeight="1">
      <c r="C56" s="16"/>
      <c r="D56" s="22"/>
      <c r="E56" s="19"/>
    </row>
    <row r="57" spans="4:5" ht="13.5" customHeight="1">
      <c r="D57" s="14"/>
      <c r="E57" s="15"/>
    </row>
    <row r="58" spans="2:5" ht="13.5" customHeight="1">
      <c r="B58" s="16"/>
      <c r="D58" s="14"/>
      <c r="E58" s="17"/>
    </row>
    <row r="59" spans="3:5" ht="13.5" customHeight="1">
      <c r="C59" s="16"/>
      <c r="D59" s="14"/>
      <c r="E59" s="26"/>
    </row>
    <row r="60" spans="3:5" ht="13.5" customHeight="1">
      <c r="C60" s="16"/>
      <c r="D60" s="22"/>
      <c r="E60" s="19"/>
    </row>
    <row r="61" spans="4:5" ht="13.5" customHeight="1">
      <c r="D61" s="20"/>
      <c r="E61" s="15"/>
    </row>
    <row r="62" spans="3:5" ht="13.5" customHeight="1">
      <c r="C62" s="16"/>
      <c r="D62" s="20"/>
      <c r="E62" s="26"/>
    </row>
    <row r="63" spans="4:5" ht="22.5" customHeight="1">
      <c r="D63" s="22"/>
      <c r="E63" s="25"/>
    </row>
    <row r="64" spans="4:5" ht="13.5" customHeight="1">
      <c r="D64" s="14"/>
      <c r="E64" s="15"/>
    </row>
    <row r="65" spans="4:5" ht="13.5" customHeight="1">
      <c r="D65" s="22"/>
      <c r="E65" s="19"/>
    </row>
    <row r="66" spans="4:5" ht="13.5" customHeight="1">
      <c r="D66" s="14"/>
      <c r="E66" s="15"/>
    </row>
    <row r="67" spans="4:5" ht="13.5" customHeight="1">
      <c r="D67" s="14"/>
      <c r="E67" s="15"/>
    </row>
    <row r="68" spans="1:5" ht="13.5" customHeight="1">
      <c r="A68" s="16"/>
      <c r="D68" s="28"/>
      <c r="E68" s="26"/>
    </row>
    <row r="69" spans="2:5" ht="13.5" customHeight="1">
      <c r="B69" s="16"/>
      <c r="C69" s="16"/>
      <c r="D69" s="29"/>
      <c r="E69" s="26"/>
    </row>
    <row r="70" spans="2:5" ht="13.5" customHeight="1">
      <c r="B70" s="16"/>
      <c r="C70" s="16"/>
      <c r="D70" s="29"/>
      <c r="E70" s="17"/>
    </row>
    <row r="71" spans="2:5" ht="13.5" customHeight="1">
      <c r="B71" s="16"/>
      <c r="C71" s="16"/>
      <c r="D71" s="22"/>
      <c r="E71" s="23"/>
    </row>
    <row r="72" spans="4:5" ht="12.75">
      <c r="D72" s="14"/>
      <c r="E72" s="15"/>
    </row>
    <row r="73" spans="2:5" ht="12.75">
      <c r="B73" s="16"/>
      <c r="D73" s="14"/>
      <c r="E73" s="26"/>
    </row>
    <row r="74" spans="3:5" ht="12.75">
      <c r="C74" s="16"/>
      <c r="D74" s="14"/>
      <c r="E74" s="17"/>
    </row>
    <row r="75" spans="3:5" ht="12.75">
      <c r="C75" s="16"/>
      <c r="D75" s="22"/>
      <c r="E75" s="19"/>
    </row>
    <row r="76" spans="4:5" ht="12.75">
      <c r="D76" s="14"/>
      <c r="E76" s="15"/>
    </row>
    <row r="77" spans="4:5" ht="12.75">
      <c r="D77" s="14"/>
      <c r="E77" s="15"/>
    </row>
    <row r="78" spans="4:5" ht="12.75">
      <c r="D78" s="30"/>
      <c r="E78" s="31"/>
    </row>
    <row r="79" spans="4:5" ht="12.75">
      <c r="D79" s="14"/>
      <c r="E79" s="15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22"/>
      <c r="E82" s="19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14"/>
      <c r="E88" s="15"/>
    </row>
    <row r="89" spans="1:5" ht="28.5" customHeight="1">
      <c r="A89" s="32"/>
      <c r="B89" s="32"/>
      <c r="C89" s="32"/>
      <c r="D89" s="33"/>
      <c r="E89" s="34"/>
    </row>
    <row r="90" spans="3:5" ht="12.75">
      <c r="C90" s="16"/>
      <c r="D90" s="14"/>
      <c r="E90" s="17"/>
    </row>
    <row r="91" spans="4:5" ht="12.75">
      <c r="D91" s="35"/>
      <c r="E91" s="36"/>
    </row>
    <row r="92" spans="4:5" ht="12.75">
      <c r="D92" s="14"/>
      <c r="E92" s="15"/>
    </row>
    <row r="93" spans="4:5" ht="12.75">
      <c r="D93" s="30"/>
      <c r="E93" s="31"/>
    </row>
    <row r="94" spans="4:5" ht="12.75">
      <c r="D94" s="30"/>
      <c r="E94" s="31"/>
    </row>
    <row r="95" spans="4:5" ht="12.75">
      <c r="D95" s="14"/>
      <c r="E95" s="15"/>
    </row>
    <row r="96" spans="4:5" ht="12.75">
      <c r="D96" s="22"/>
      <c r="E96" s="19"/>
    </row>
    <row r="97" spans="4:5" ht="12.75">
      <c r="D97" s="14"/>
      <c r="E97" s="15"/>
    </row>
    <row r="98" spans="4:5" ht="12.75">
      <c r="D98" s="14"/>
      <c r="E98" s="15"/>
    </row>
    <row r="99" spans="4:5" ht="12.75">
      <c r="D99" s="22"/>
      <c r="E99" s="19"/>
    </row>
    <row r="100" spans="4:5" ht="12.75">
      <c r="D100" s="14"/>
      <c r="E100" s="15"/>
    </row>
    <row r="101" spans="4:5" ht="12.75">
      <c r="D101" s="30"/>
      <c r="E101" s="31"/>
    </row>
    <row r="102" spans="4:5" ht="12.75">
      <c r="D102" s="22"/>
      <c r="E102" s="36"/>
    </row>
    <row r="103" spans="4:5" ht="12.75">
      <c r="D103" s="20"/>
      <c r="E103" s="31"/>
    </row>
    <row r="104" spans="4:5" ht="12.75">
      <c r="D104" s="22"/>
      <c r="E104" s="19"/>
    </row>
    <row r="105" spans="4:5" ht="12.75">
      <c r="D105" s="14"/>
      <c r="E105" s="15"/>
    </row>
    <row r="106" spans="3:5" ht="12.75">
      <c r="C106" s="16"/>
      <c r="D106" s="14"/>
      <c r="E106" s="17"/>
    </row>
    <row r="107" spans="4:5" ht="12.75">
      <c r="D107" s="20"/>
      <c r="E107" s="19"/>
    </row>
    <row r="108" spans="4:5" ht="12.75">
      <c r="D108" s="20"/>
      <c r="E108" s="31"/>
    </row>
    <row r="109" spans="3:5" ht="12.75">
      <c r="C109" s="16"/>
      <c r="D109" s="20"/>
      <c r="E109" s="37"/>
    </row>
    <row r="110" spans="3:5" ht="12.75">
      <c r="C110" s="16"/>
      <c r="D110" s="22"/>
      <c r="E110" s="23"/>
    </row>
    <row r="111" spans="4:5" ht="12.75">
      <c r="D111" s="14"/>
      <c r="E111" s="15"/>
    </row>
    <row r="112" spans="4:5" ht="12.75">
      <c r="D112" s="35"/>
      <c r="E112" s="38"/>
    </row>
    <row r="113" spans="4:5" ht="11.25" customHeight="1">
      <c r="D113" s="30"/>
      <c r="E113" s="31"/>
    </row>
    <row r="114" spans="2:5" ht="24" customHeight="1">
      <c r="B114" s="16"/>
      <c r="D114" s="30"/>
      <c r="E114" s="39"/>
    </row>
    <row r="115" spans="3:5" ht="15" customHeight="1">
      <c r="C115" s="16"/>
      <c r="D115" s="30"/>
      <c r="E115" s="39"/>
    </row>
    <row r="116" spans="4:5" ht="11.25" customHeight="1">
      <c r="D116" s="35"/>
      <c r="E116" s="36"/>
    </row>
    <row r="117" spans="4:5" ht="12.75">
      <c r="D117" s="30"/>
      <c r="E117" s="31"/>
    </row>
    <row r="118" spans="2:5" ht="13.5" customHeight="1">
      <c r="B118" s="16"/>
      <c r="D118" s="30"/>
      <c r="E118" s="40"/>
    </row>
    <row r="119" spans="3:5" ht="12.75" customHeight="1">
      <c r="C119" s="16"/>
      <c r="D119" s="30"/>
      <c r="E119" s="17"/>
    </row>
    <row r="120" spans="3:5" ht="12.75" customHeight="1">
      <c r="C120" s="16"/>
      <c r="D120" s="22"/>
      <c r="E120" s="23"/>
    </row>
    <row r="121" spans="4:5" ht="12.75">
      <c r="D121" s="14"/>
      <c r="E121" s="15"/>
    </row>
    <row r="122" spans="3:5" ht="12.75">
      <c r="C122" s="16"/>
      <c r="D122" s="14"/>
      <c r="E122" s="37"/>
    </row>
    <row r="123" spans="4:5" ht="12.75">
      <c r="D123" s="35"/>
      <c r="E123" s="36"/>
    </row>
    <row r="124" spans="4:5" ht="12.75">
      <c r="D124" s="30"/>
      <c r="E124" s="31"/>
    </row>
    <row r="125" spans="4:5" ht="12.75">
      <c r="D125" s="14"/>
      <c r="E125" s="15"/>
    </row>
    <row r="126" spans="1:5" ht="19.5" customHeight="1">
      <c r="A126" s="41"/>
      <c r="B126" s="1"/>
      <c r="C126" s="1"/>
      <c r="D126" s="1"/>
      <c r="E126" s="26"/>
    </row>
    <row r="127" spans="1:5" ht="15" customHeight="1">
      <c r="A127" s="16"/>
      <c r="D127" s="28"/>
      <c r="E127" s="26"/>
    </row>
    <row r="128" spans="1:5" ht="12.75">
      <c r="A128" s="16"/>
      <c r="B128" s="16"/>
      <c r="D128" s="28"/>
      <c r="E128" s="17"/>
    </row>
    <row r="129" spans="3:5" ht="12.75">
      <c r="C129" s="16"/>
      <c r="D129" s="14"/>
      <c r="E129" s="26"/>
    </row>
    <row r="130" spans="4:5" ht="12.75">
      <c r="D130" s="18"/>
      <c r="E130" s="19"/>
    </row>
    <row r="131" spans="2:5" ht="12.75">
      <c r="B131" s="16"/>
      <c r="D131" s="14"/>
      <c r="E131" s="17"/>
    </row>
    <row r="132" spans="3:5" ht="12.75">
      <c r="C132" s="16"/>
      <c r="D132" s="14"/>
      <c r="E132" s="17"/>
    </row>
    <row r="133" spans="4:5" ht="12.75">
      <c r="D133" s="22"/>
      <c r="E133" s="23"/>
    </row>
    <row r="134" spans="3:5" ht="22.5" customHeight="1">
      <c r="C134" s="16"/>
      <c r="D134" s="14"/>
      <c r="E134" s="24"/>
    </row>
    <row r="135" spans="4:5" ht="12.75">
      <c r="D135" s="14"/>
      <c r="E135" s="23"/>
    </row>
    <row r="136" spans="2:5" ht="12.75">
      <c r="B136" s="16"/>
      <c r="D136" s="20"/>
      <c r="E136" s="26"/>
    </row>
    <row r="137" spans="3:5" ht="12.75">
      <c r="C137" s="16"/>
      <c r="D137" s="20"/>
      <c r="E137" s="27"/>
    </row>
    <row r="138" spans="4:5" ht="12.75">
      <c r="D138" s="22"/>
      <c r="E138" s="19"/>
    </row>
    <row r="139" spans="1:5" ht="13.5" customHeight="1">
      <c r="A139" s="16"/>
      <c r="D139" s="28"/>
      <c r="E139" s="26"/>
    </row>
    <row r="140" spans="2:5" ht="13.5" customHeight="1">
      <c r="B140" s="16"/>
      <c r="D140" s="14"/>
      <c r="E140" s="26"/>
    </row>
    <row r="141" spans="3:5" ht="13.5" customHeight="1">
      <c r="C141" s="16"/>
      <c r="D141" s="14"/>
      <c r="E141" s="17"/>
    </row>
    <row r="142" spans="3:5" ht="12.75">
      <c r="C142" s="16"/>
      <c r="D142" s="22"/>
      <c r="E142" s="19"/>
    </row>
    <row r="143" spans="3:5" ht="12.75">
      <c r="C143" s="16"/>
      <c r="D143" s="14"/>
      <c r="E143" s="17"/>
    </row>
    <row r="144" spans="4:5" ht="12.75">
      <c r="D144" s="35"/>
      <c r="E144" s="36"/>
    </row>
    <row r="145" spans="3:5" ht="12.75">
      <c r="C145" s="16"/>
      <c r="D145" s="20"/>
      <c r="E145" s="37"/>
    </row>
    <row r="146" spans="3:5" ht="12.75">
      <c r="C146" s="16"/>
      <c r="D146" s="22"/>
      <c r="E146" s="23"/>
    </row>
    <row r="147" spans="4:5" ht="12.75">
      <c r="D147" s="35"/>
      <c r="E147" s="42"/>
    </row>
    <row r="148" spans="2:5" ht="12.75">
      <c r="B148" s="16"/>
      <c r="D148" s="30"/>
      <c r="E148" s="40"/>
    </row>
    <row r="149" spans="3:5" ht="12.75">
      <c r="C149" s="16"/>
      <c r="D149" s="30"/>
      <c r="E149" s="17"/>
    </row>
    <row r="150" spans="3:5" ht="12.75">
      <c r="C150" s="16"/>
      <c r="D150" s="22"/>
      <c r="E150" s="23"/>
    </row>
    <row r="151" spans="3:5" ht="12.75">
      <c r="C151" s="16"/>
      <c r="D151" s="22"/>
      <c r="E151" s="23"/>
    </row>
    <row r="152" spans="4:5" ht="12.75">
      <c r="D152" s="14"/>
      <c r="E152" s="15"/>
    </row>
    <row r="153" spans="1:5" s="43" customFormat="1" ht="18" customHeight="1">
      <c r="A153" s="241"/>
      <c r="B153" s="242"/>
      <c r="C153" s="242"/>
      <c r="D153" s="242"/>
      <c r="E153" s="242"/>
    </row>
    <row r="154" spans="1:5" ht="28.5" customHeight="1">
      <c r="A154" s="32"/>
      <c r="B154" s="32"/>
      <c r="C154" s="32"/>
      <c r="D154" s="33"/>
      <c r="E154" s="34"/>
    </row>
    <row r="156" spans="1:5" ht="15.75">
      <c r="A156" s="45"/>
      <c r="B156" s="16"/>
      <c r="C156" s="16"/>
      <c r="D156" s="46"/>
      <c r="E156" s="6"/>
    </row>
    <row r="157" spans="1:5" ht="12.75">
      <c r="A157" s="16"/>
      <c r="B157" s="16"/>
      <c r="C157" s="16"/>
      <c r="D157" s="46"/>
      <c r="E157" s="6"/>
    </row>
    <row r="158" spans="1:5" ht="17.25" customHeight="1">
      <c r="A158" s="16"/>
      <c r="B158" s="16"/>
      <c r="C158" s="16"/>
      <c r="D158" s="46"/>
      <c r="E158" s="6"/>
    </row>
    <row r="159" spans="1:5" ht="13.5" customHeight="1">
      <c r="A159" s="16"/>
      <c r="B159" s="16"/>
      <c r="C159" s="16"/>
      <c r="D159" s="46"/>
      <c r="E159" s="6"/>
    </row>
    <row r="160" spans="1:5" ht="12.75">
      <c r="A160" s="16"/>
      <c r="B160" s="16"/>
      <c r="C160" s="16"/>
      <c r="D160" s="46"/>
      <c r="E160" s="6"/>
    </row>
    <row r="161" spans="1:3" ht="12.75">
      <c r="A161" s="16"/>
      <c r="B161" s="16"/>
      <c r="C161" s="16"/>
    </row>
    <row r="162" spans="1:5" ht="12.75">
      <c r="A162" s="16"/>
      <c r="B162" s="16"/>
      <c r="C162" s="16"/>
      <c r="D162" s="46"/>
      <c r="E162" s="6"/>
    </row>
    <row r="163" spans="1:5" ht="12.75">
      <c r="A163" s="16"/>
      <c r="B163" s="16"/>
      <c r="C163" s="16"/>
      <c r="D163" s="46"/>
      <c r="E163" s="47"/>
    </row>
    <row r="164" spans="1:5" ht="12.75">
      <c r="A164" s="16"/>
      <c r="B164" s="16"/>
      <c r="C164" s="16"/>
      <c r="D164" s="46"/>
      <c r="E164" s="6"/>
    </row>
    <row r="165" spans="1:5" ht="22.5" customHeight="1">
      <c r="A165" s="16"/>
      <c r="B165" s="16"/>
      <c r="C165" s="16"/>
      <c r="D165" s="46"/>
      <c r="E165" s="24"/>
    </row>
    <row r="166" spans="4:5" ht="22.5" customHeight="1">
      <c r="D166" s="22"/>
      <c r="E166" s="25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1"/>
  <sheetViews>
    <sheetView workbookViewId="0" topLeftCell="A1">
      <selection activeCell="N101" sqref="N101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3" customWidth="1"/>
    <col min="4" max="4" width="15.00390625" style="3" customWidth="1"/>
    <col min="5" max="5" width="15.421875" style="3" customWidth="1"/>
    <col min="6" max="12" width="13.7109375" style="3" customWidth="1"/>
    <col min="13" max="16384" width="11.421875" style="4" customWidth="1"/>
  </cols>
  <sheetData>
    <row r="1" spans="1:12" ht="18" customHeight="1">
      <c r="A1" s="197"/>
      <c r="B1" s="197"/>
      <c r="C1" s="197"/>
      <c r="D1" s="197"/>
      <c r="E1" s="197"/>
      <c r="F1" s="197" t="s">
        <v>85</v>
      </c>
      <c r="G1" s="197"/>
      <c r="H1" s="197"/>
      <c r="I1" s="197"/>
      <c r="J1" s="197"/>
      <c r="K1" s="197"/>
      <c r="L1" s="197"/>
    </row>
    <row r="2" spans="1:12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6" customFormat="1" ht="38.25">
      <c r="A3" s="5" t="s">
        <v>15</v>
      </c>
      <c r="B3" s="86" t="s">
        <v>16</v>
      </c>
      <c r="C3" s="5" t="s">
        <v>111</v>
      </c>
      <c r="D3" s="5" t="s">
        <v>119</v>
      </c>
      <c r="E3" s="5" t="s">
        <v>118</v>
      </c>
      <c r="F3" s="5" t="s">
        <v>9</v>
      </c>
      <c r="G3" s="5" t="s">
        <v>10</v>
      </c>
      <c r="H3" s="5" t="s">
        <v>80</v>
      </c>
      <c r="I3" s="5" t="s">
        <v>81</v>
      </c>
      <c r="J3" s="5" t="s">
        <v>82</v>
      </c>
      <c r="K3" s="5"/>
      <c r="L3" s="5"/>
    </row>
    <row r="4" spans="1:12" ht="12.75">
      <c r="A4" s="101"/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6" customFormat="1" ht="25.5">
      <c r="A5" s="102"/>
      <c r="B5" s="92" t="s">
        <v>44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s="6" customFormat="1" ht="12.75">
      <c r="A7" s="97">
        <v>1013</v>
      </c>
      <c r="B7" s="98" t="s">
        <v>43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s="6" customFormat="1" ht="12.75" customHeight="1">
      <c r="A8" s="97" t="s">
        <v>45</v>
      </c>
      <c r="B8" s="98" t="s">
        <v>46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s="6" customFormat="1" ht="12.75">
      <c r="A9" s="152">
        <v>3</v>
      </c>
      <c r="B9" s="153" t="s">
        <v>40</v>
      </c>
      <c r="C9" s="154">
        <v>929276</v>
      </c>
      <c r="D9" s="154">
        <f aca="true" t="shared" si="0" ref="D9:I9">SUM(D10,D17,D47)</f>
        <v>31147.12</v>
      </c>
      <c r="E9" s="154">
        <f t="shared" si="0"/>
        <v>960423.12</v>
      </c>
      <c r="F9" s="154">
        <f t="shared" si="0"/>
        <v>890000</v>
      </c>
      <c r="G9" s="154">
        <f t="shared" si="0"/>
        <v>45610</v>
      </c>
      <c r="H9" s="154">
        <f t="shared" si="0"/>
        <v>10000</v>
      </c>
      <c r="I9" s="154">
        <f t="shared" si="0"/>
        <v>5000</v>
      </c>
      <c r="J9" s="154">
        <v>9813.12</v>
      </c>
      <c r="K9" s="99"/>
      <c r="L9" s="99"/>
    </row>
    <row r="10" spans="1:12" s="6" customFormat="1" ht="12.75">
      <c r="A10" s="148">
        <v>31</v>
      </c>
      <c r="B10" s="149" t="s">
        <v>17</v>
      </c>
      <c r="C10" s="150">
        <f>SUM(C11,C13,C15)</f>
        <v>742266</v>
      </c>
      <c r="D10" s="150">
        <v>15734</v>
      </c>
      <c r="E10" s="150">
        <f>SUM(E11,E13,E15)</f>
        <v>758000</v>
      </c>
      <c r="F10" s="150">
        <f>SUM(F11,F13,F15)</f>
        <v>758000</v>
      </c>
      <c r="G10" s="150"/>
      <c r="H10" s="150"/>
      <c r="I10" s="150"/>
      <c r="J10" s="150"/>
      <c r="K10" s="99"/>
      <c r="L10" s="99"/>
    </row>
    <row r="11" spans="1:12" ht="12.75">
      <c r="A11" s="142">
        <v>311</v>
      </c>
      <c r="B11" s="143" t="s">
        <v>18</v>
      </c>
      <c r="C11" s="144">
        <v>603464</v>
      </c>
      <c r="D11" s="144"/>
      <c r="E11" s="144">
        <v>603464</v>
      </c>
      <c r="F11" s="144">
        <v>603464</v>
      </c>
      <c r="G11" s="145"/>
      <c r="H11" s="145"/>
      <c r="I11" s="145"/>
      <c r="J11" s="145"/>
      <c r="K11" s="96"/>
      <c r="L11" s="96"/>
    </row>
    <row r="12" spans="1:12" ht="12.75">
      <c r="A12" s="94">
        <v>3111</v>
      </c>
      <c r="B12" s="95" t="s">
        <v>47</v>
      </c>
      <c r="C12" s="96">
        <v>603464</v>
      </c>
      <c r="D12" s="96"/>
      <c r="E12" s="96">
        <v>603464</v>
      </c>
      <c r="F12" s="96">
        <v>603464</v>
      </c>
      <c r="G12" s="96"/>
      <c r="H12" s="96"/>
      <c r="I12" s="96"/>
      <c r="J12" s="96"/>
      <c r="K12" s="96"/>
      <c r="L12" s="96"/>
    </row>
    <row r="13" spans="1:12" ht="12.75">
      <c r="A13" s="142">
        <v>312</v>
      </c>
      <c r="B13" s="143" t="s">
        <v>19</v>
      </c>
      <c r="C13" s="144">
        <v>39230</v>
      </c>
      <c r="D13" s="144">
        <v>15734</v>
      </c>
      <c r="E13" s="144">
        <v>54964</v>
      </c>
      <c r="F13" s="144">
        <v>54964</v>
      </c>
      <c r="G13" s="145"/>
      <c r="H13" s="145"/>
      <c r="I13" s="145"/>
      <c r="J13" s="145"/>
      <c r="K13" s="96"/>
      <c r="L13" s="96"/>
    </row>
    <row r="14" spans="1:12" ht="12.75">
      <c r="A14" s="94">
        <v>3121</v>
      </c>
      <c r="B14" s="95" t="s">
        <v>19</v>
      </c>
      <c r="C14" s="96">
        <v>39230</v>
      </c>
      <c r="D14" s="96">
        <v>15734</v>
      </c>
      <c r="E14" s="96">
        <v>54964</v>
      </c>
      <c r="F14" s="96">
        <v>54964</v>
      </c>
      <c r="G14" s="96"/>
      <c r="H14" s="96"/>
      <c r="I14" s="96"/>
      <c r="J14" s="96"/>
      <c r="K14" s="96"/>
      <c r="L14" s="96"/>
    </row>
    <row r="15" spans="1:12" ht="12.75">
      <c r="A15" s="142">
        <v>313</v>
      </c>
      <c r="B15" s="143" t="s">
        <v>20</v>
      </c>
      <c r="C15" s="144">
        <v>99572</v>
      </c>
      <c r="D15" s="144"/>
      <c r="E15" s="144">
        <v>99572</v>
      </c>
      <c r="F15" s="144">
        <v>99572</v>
      </c>
      <c r="G15" s="145"/>
      <c r="H15" s="145"/>
      <c r="I15" s="145"/>
      <c r="J15" s="145"/>
      <c r="K15" s="96"/>
      <c r="L15" s="96"/>
    </row>
    <row r="16" spans="1:12" ht="12.75">
      <c r="A16" s="146">
        <v>3132</v>
      </c>
      <c r="B16" s="147" t="s">
        <v>48</v>
      </c>
      <c r="C16" s="141">
        <v>99572</v>
      </c>
      <c r="D16" s="141"/>
      <c r="E16" s="141">
        <v>99572</v>
      </c>
      <c r="F16" s="141">
        <v>99572</v>
      </c>
      <c r="G16" s="141"/>
      <c r="H16" s="141"/>
      <c r="I16" s="141"/>
      <c r="J16" s="96"/>
      <c r="K16" s="96"/>
      <c r="L16" s="96"/>
    </row>
    <row r="17" spans="1:12" s="6" customFormat="1" ht="12.75">
      <c r="A17" s="148">
        <v>32</v>
      </c>
      <c r="B17" s="149" t="s">
        <v>21</v>
      </c>
      <c r="C17" s="150">
        <v>183000</v>
      </c>
      <c r="D17" s="150">
        <f>SUM(D18,D22,D31,D39)</f>
        <v>14813.119999999999</v>
      </c>
      <c r="E17" s="150">
        <f>SUM(F17,G17,H17,I17,J17)</f>
        <v>197813.12</v>
      </c>
      <c r="F17" s="150">
        <f>SUM(F18,F22,F31,F39)</f>
        <v>132000</v>
      </c>
      <c r="G17" s="150">
        <f>SUM(G18,G22,G31,G39)</f>
        <v>41000</v>
      </c>
      <c r="H17" s="150">
        <f>SUM(H18,H22,H31,H39)</f>
        <v>10000</v>
      </c>
      <c r="I17" s="150">
        <f>SUM(I18,I22,I31,I39)</f>
        <v>5000</v>
      </c>
      <c r="J17" s="150">
        <f>SUM(J18,J22,J31,J39)</f>
        <v>9813.119999999999</v>
      </c>
      <c r="K17" s="99"/>
      <c r="L17" s="99"/>
    </row>
    <row r="18" spans="1:12" ht="12.75">
      <c r="A18" s="142">
        <v>321</v>
      </c>
      <c r="B18" s="143" t="s">
        <v>22</v>
      </c>
      <c r="C18" s="144">
        <f>SUM(C19,C20,C21)</f>
        <v>21000</v>
      </c>
      <c r="D18" s="144"/>
      <c r="E18" s="144">
        <f>SUM(E19,E20,E21)</f>
        <v>21000</v>
      </c>
      <c r="F18" s="144">
        <f>SUM(F19,F20,F21)</f>
        <v>16500</v>
      </c>
      <c r="G18" s="144">
        <f>SUM(G19,G20,G21)</f>
        <v>4500</v>
      </c>
      <c r="H18" s="145"/>
      <c r="I18" s="145"/>
      <c r="J18" s="145"/>
      <c r="K18" s="96"/>
      <c r="L18" s="96"/>
    </row>
    <row r="19" spans="1:12" ht="12.75">
      <c r="A19" s="94">
        <v>3211</v>
      </c>
      <c r="B19" s="95" t="s">
        <v>49</v>
      </c>
      <c r="C19" s="96">
        <v>4500</v>
      </c>
      <c r="D19" s="96"/>
      <c r="E19" s="96">
        <v>4500</v>
      </c>
      <c r="F19" s="96"/>
      <c r="G19" s="96">
        <v>4500</v>
      </c>
      <c r="H19" s="96"/>
      <c r="I19" s="96"/>
      <c r="J19" s="96"/>
      <c r="K19" s="96"/>
      <c r="L19" s="96"/>
    </row>
    <row r="20" spans="1:12" ht="12.75">
      <c r="A20" s="94">
        <v>3212</v>
      </c>
      <c r="B20" s="95" t="s">
        <v>50</v>
      </c>
      <c r="C20" s="96">
        <v>16500</v>
      </c>
      <c r="D20" s="96"/>
      <c r="E20" s="96">
        <v>16500</v>
      </c>
      <c r="F20" s="96">
        <v>16500</v>
      </c>
      <c r="G20" s="96"/>
      <c r="H20" s="96"/>
      <c r="I20" s="96"/>
      <c r="J20" s="96"/>
      <c r="K20" s="96"/>
      <c r="L20" s="96"/>
    </row>
    <row r="21" spans="1:12" ht="12.75">
      <c r="A21" s="94">
        <v>3213</v>
      </c>
      <c r="B21" s="95" t="s">
        <v>51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ht="12.75">
      <c r="A22" s="142">
        <v>322</v>
      </c>
      <c r="B22" s="143" t="s">
        <v>23</v>
      </c>
      <c r="C22" s="144">
        <f>SUM(C23,C24,C25,C26,C27,C28,C29,C30)</f>
        <v>68000</v>
      </c>
      <c r="D22" s="144">
        <v>7000</v>
      </c>
      <c r="E22" s="144">
        <f>SUM(E23,E24,E25,E26,E27,E28,E29,E30)</f>
        <v>75000</v>
      </c>
      <c r="F22" s="144">
        <f>SUM(F23,F24,F25,F26,F27,F28,F29,F30)</f>
        <v>43000</v>
      </c>
      <c r="G22" s="144">
        <f>SUM(G23,G24,G25,G26,G27,G29,G30)</f>
        <v>15000</v>
      </c>
      <c r="H22" s="144">
        <v>10000</v>
      </c>
      <c r="I22" s="145"/>
      <c r="J22" s="144">
        <v>7000</v>
      </c>
      <c r="K22" s="96"/>
      <c r="L22" s="96"/>
    </row>
    <row r="23" spans="1:12" ht="25.5">
      <c r="A23" s="94">
        <v>3221</v>
      </c>
      <c r="B23" s="95" t="s">
        <v>52</v>
      </c>
      <c r="C23" s="96">
        <v>15000</v>
      </c>
      <c r="D23" s="96"/>
      <c r="E23" s="96">
        <v>15000</v>
      </c>
      <c r="F23" s="96">
        <v>10000</v>
      </c>
      <c r="G23" s="96">
        <v>5000</v>
      </c>
      <c r="H23" s="96"/>
      <c r="I23" s="96"/>
      <c r="J23" s="96"/>
      <c r="K23" s="96"/>
      <c r="L23" s="96"/>
    </row>
    <row r="24" spans="1:12" ht="12.75">
      <c r="A24" s="94">
        <v>3221</v>
      </c>
      <c r="B24" s="95" t="s">
        <v>53</v>
      </c>
      <c r="C24" s="96">
        <v>13000</v>
      </c>
      <c r="D24" s="96"/>
      <c r="E24" s="96">
        <v>13000</v>
      </c>
      <c r="F24" s="96"/>
      <c r="G24" s="96">
        <v>3000</v>
      </c>
      <c r="H24" s="96">
        <v>10000</v>
      </c>
      <c r="I24" s="96"/>
      <c r="J24" s="96"/>
      <c r="K24" s="96"/>
      <c r="L24" s="96"/>
    </row>
    <row r="25" spans="1:12" ht="12.75">
      <c r="A25" s="94">
        <v>3222</v>
      </c>
      <c r="B25" s="95" t="s">
        <v>54</v>
      </c>
      <c r="C25" s="96">
        <v>3000</v>
      </c>
      <c r="D25" s="96"/>
      <c r="E25" s="96">
        <v>3000</v>
      </c>
      <c r="F25" s="96"/>
      <c r="G25" s="96">
        <v>3000</v>
      </c>
      <c r="H25" s="96"/>
      <c r="I25" s="96"/>
      <c r="J25" s="96"/>
      <c r="K25" s="96"/>
      <c r="L25" s="96"/>
    </row>
    <row r="26" spans="1:12" ht="12.75">
      <c r="A26" s="94">
        <v>3222</v>
      </c>
      <c r="B26" s="95" t="s">
        <v>55</v>
      </c>
      <c r="C26" s="96">
        <v>10000</v>
      </c>
      <c r="D26" s="96">
        <v>5000</v>
      </c>
      <c r="E26" s="96">
        <v>15000</v>
      </c>
      <c r="F26" s="96">
        <v>10000</v>
      </c>
      <c r="G26" s="96"/>
      <c r="H26" s="96"/>
      <c r="I26" s="96"/>
      <c r="J26" s="96">
        <v>5000</v>
      </c>
      <c r="K26" s="96"/>
      <c r="L26" s="96"/>
    </row>
    <row r="27" spans="1:12" ht="12.75">
      <c r="A27" s="94">
        <v>3223</v>
      </c>
      <c r="B27" s="95" t="s">
        <v>120</v>
      </c>
      <c r="C27" s="96">
        <v>14000</v>
      </c>
      <c r="D27" s="96">
        <v>-2000</v>
      </c>
      <c r="E27" s="96">
        <v>12000</v>
      </c>
      <c r="F27" s="96">
        <v>12000</v>
      </c>
      <c r="G27" s="96"/>
      <c r="H27" s="96"/>
      <c r="I27" s="96"/>
      <c r="J27" s="96"/>
      <c r="K27" s="96"/>
      <c r="L27" s="96"/>
    </row>
    <row r="28" spans="1:12" ht="12.75">
      <c r="A28" s="94">
        <v>3223</v>
      </c>
      <c r="B28" s="95" t="s">
        <v>121</v>
      </c>
      <c r="C28" s="96">
        <v>9000</v>
      </c>
      <c r="D28" s="96">
        <v>2000</v>
      </c>
      <c r="E28" s="96">
        <v>11000</v>
      </c>
      <c r="F28" s="96">
        <v>11000</v>
      </c>
      <c r="G28" s="96"/>
      <c r="H28" s="96"/>
      <c r="I28" s="96"/>
      <c r="J28" s="96"/>
      <c r="K28" s="96"/>
      <c r="L28" s="96"/>
    </row>
    <row r="29" spans="1:12" ht="25.5">
      <c r="A29" s="94">
        <v>3224</v>
      </c>
      <c r="B29" s="95" t="s">
        <v>57</v>
      </c>
      <c r="C29" s="96">
        <v>2000</v>
      </c>
      <c r="D29" s="96"/>
      <c r="E29" s="96">
        <v>2000</v>
      </c>
      <c r="F29" s="96"/>
      <c r="G29" s="96">
        <v>2000</v>
      </c>
      <c r="H29" s="96"/>
      <c r="I29" s="96"/>
      <c r="J29" s="96"/>
      <c r="K29" s="96"/>
      <c r="L29" s="96"/>
    </row>
    <row r="30" spans="1:12" ht="12.75">
      <c r="A30" s="94">
        <v>3225</v>
      </c>
      <c r="B30" s="95" t="s">
        <v>58</v>
      </c>
      <c r="C30" s="96">
        <v>2000</v>
      </c>
      <c r="D30" s="96">
        <v>2000</v>
      </c>
      <c r="E30" s="96">
        <v>4000</v>
      </c>
      <c r="F30" s="96"/>
      <c r="G30" s="96">
        <v>2000</v>
      </c>
      <c r="H30" s="96"/>
      <c r="I30" s="96"/>
      <c r="J30" s="96">
        <v>2000</v>
      </c>
      <c r="K30" s="96"/>
      <c r="L30" s="96"/>
    </row>
    <row r="31" spans="1:12" ht="12.75">
      <c r="A31" s="142">
        <v>323</v>
      </c>
      <c r="B31" s="143" t="s">
        <v>24</v>
      </c>
      <c r="C31" s="144">
        <f>SUM(C32,C33,C34,C35,C36,C37,C38)</f>
        <v>60500</v>
      </c>
      <c r="D31" s="144">
        <v>4813.12</v>
      </c>
      <c r="E31" s="144">
        <f>SUM(E32,E33,E34,E35,E36,E37,E38)</f>
        <v>65313.119999999995</v>
      </c>
      <c r="F31" s="144">
        <f>SUM(F32,F33,F34,F35,F36,F37,F38)</f>
        <v>47500</v>
      </c>
      <c r="G31" s="144">
        <f>SUM(G32,G33,G34,G35,G36,G37,G38)</f>
        <v>15000</v>
      </c>
      <c r="H31" s="145"/>
      <c r="I31" s="145"/>
      <c r="J31" s="144">
        <v>2813.12</v>
      </c>
      <c r="K31" s="96"/>
      <c r="L31" s="96"/>
    </row>
    <row r="32" spans="1:12" ht="12.75">
      <c r="A32" s="94">
        <v>3231</v>
      </c>
      <c r="B32" s="95" t="s">
        <v>59</v>
      </c>
      <c r="C32" s="96">
        <v>13000</v>
      </c>
      <c r="D32" s="96"/>
      <c r="E32" s="96">
        <v>13000</v>
      </c>
      <c r="F32" s="96"/>
      <c r="G32" s="96">
        <v>13000</v>
      </c>
      <c r="H32" s="96"/>
      <c r="I32" s="96"/>
      <c r="J32" s="96"/>
      <c r="K32" s="96"/>
      <c r="L32" s="96"/>
    </row>
    <row r="33" spans="1:12" ht="25.5">
      <c r="A33" s="94">
        <v>3232</v>
      </c>
      <c r="B33" s="95" t="s">
        <v>60</v>
      </c>
      <c r="C33" s="96">
        <v>2000</v>
      </c>
      <c r="D33" s="96"/>
      <c r="E33" s="96">
        <v>2000</v>
      </c>
      <c r="F33" s="96">
        <v>2000</v>
      </c>
      <c r="G33" s="96">
        <v>0</v>
      </c>
      <c r="H33" s="96"/>
      <c r="I33" s="96"/>
      <c r="J33" s="96"/>
      <c r="K33" s="96"/>
      <c r="L33" s="96"/>
    </row>
    <row r="34" spans="1:12" ht="12.75">
      <c r="A34" s="94">
        <v>3233</v>
      </c>
      <c r="B34" s="95" t="s">
        <v>61</v>
      </c>
      <c r="C34" s="96">
        <v>7000</v>
      </c>
      <c r="D34" s="96"/>
      <c r="E34" s="96">
        <v>7000</v>
      </c>
      <c r="F34" s="96">
        <v>7000</v>
      </c>
      <c r="G34" s="96">
        <v>0</v>
      </c>
      <c r="H34" s="96"/>
      <c r="I34" s="96"/>
      <c r="J34" s="96"/>
      <c r="K34" s="96"/>
      <c r="L34" s="96"/>
    </row>
    <row r="35" spans="1:12" ht="12.75">
      <c r="A35" s="94">
        <v>3234</v>
      </c>
      <c r="B35" s="95" t="s">
        <v>62</v>
      </c>
      <c r="C35" s="96">
        <v>3500</v>
      </c>
      <c r="D35" s="96"/>
      <c r="E35" s="96">
        <v>3500</v>
      </c>
      <c r="F35" s="96">
        <v>3500</v>
      </c>
      <c r="G35" s="96">
        <v>0</v>
      </c>
      <c r="H35" s="96"/>
      <c r="I35" s="96"/>
      <c r="J35" s="96"/>
      <c r="K35" s="96"/>
      <c r="L35" s="96"/>
    </row>
    <row r="36" spans="1:12" ht="12.75">
      <c r="A36" s="94">
        <v>3237</v>
      </c>
      <c r="B36" s="95" t="s">
        <v>63</v>
      </c>
      <c r="C36" s="96">
        <v>2000</v>
      </c>
      <c r="D36" s="96">
        <v>2813.12</v>
      </c>
      <c r="E36" s="96">
        <v>4813.12</v>
      </c>
      <c r="F36" s="96"/>
      <c r="G36" s="96">
        <v>2000</v>
      </c>
      <c r="H36" s="96"/>
      <c r="I36" s="96"/>
      <c r="J36" s="96">
        <v>2813.12</v>
      </c>
      <c r="K36" s="96"/>
      <c r="L36" s="96"/>
    </row>
    <row r="37" spans="1:12" ht="12.75">
      <c r="A37" s="94">
        <v>3238</v>
      </c>
      <c r="B37" s="95" t="s">
        <v>65</v>
      </c>
      <c r="C37" s="96">
        <v>21000</v>
      </c>
      <c r="D37" s="96"/>
      <c r="E37" s="96">
        <v>21000</v>
      </c>
      <c r="F37" s="96">
        <v>21000</v>
      </c>
      <c r="G37" s="96">
        <v>0</v>
      </c>
      <c r="H37" s="96"/>
      <c r="I37" s="96"/>
      <c r="J37" s="96"/>
      <c r="K37" s="96"/>
      <c r="L37" s="96"/>
    </row>
    <row r="38" spans="1:12" ht="12.75">
      <c r="A38" s="94">
        <v>3239</v>
      </c>
      <c r="B38" s="95" t="s">
        <v>64</v>
      </c>
      <c r="C38" s="96">
        <v>12000</v>
      </c>
      <c r="D38" s="96">
        <v>2000</v>
      </c>
      <c r="E38" s="96">
        <v>14000</v>
      </c>
      <c r="F38" s="96">
        <v>14000</v>
      </c>
      <c r="G38" s="96">
        <v>0</v>
      </c>
      <c r="H38" s="96"/>
      <c r="I38" s="96"/>
      <c r="J38" s="96"/>
      <c r="K38" s="96"/>
      <c r="L38" s="96"/>
    </row>
    <row r="39" spans="1:12" ht="12.75">
      <c r="A39" s="142">
        <v>329</v>
      </c>
      <c r="B39" s="143" t="s">
        <v>66</v>
      </c>
      <c r="C39" s="144">
        <f>SUM(C40,C41,C42,C43,C44,C45,C46)</f>
        <v>33500</v>
      </c>
      <c r="D39" s="144">
        <v>3000</v>
      </c>
      <c r="E39" s="144">
        <f>SUM(E40,E41,E42,E43,E44,E45,E46)</f>
        <v>36500</v>
      </c>
      <c r="F39" s="144">
        <f>SUM(F40,F41,F42,F43,F44,F45,F46)</f>
        <v>25000</v>
      </c>
      <c r="G39" s="144">
        <f>SUM(G40,G41,G42,G43,G44,G45,G46)</f>
        <v>6500</v>
      </c>
      <c r="H39" s="144"/>
      <c r="I39" s="144">
        <v>5000</v>
      </c>
      <c r="J39" s="144"/>
      <c r="K39" s="96"/>
      <c r="L39" s="96"/>
    </row>
    <row r="40" spans="1:12" ht="12.75">
      <c r="A40" s="94">
        <v>3292</v>
      </c>
      <c r="B40" s="95" t="s">
        <v>67</v>
      </c>
      <c r="C40" s="96">
        <v>0</v>
      </c>
      <c r="D40" s="96"/>
      <c r="E40" s="96">
        <v>0</v>
      </c>
      <c r="F40" s="96"/>
      <c r="G40" s="96">
        <v>0</v>
      </c>
      <c r="H40" s="96"/>
      <c r="I40" s="96"/>
      <c r="J40" s="96"/>
      <c r="K40" s="96"/>
      <c r="L40" s="96"/>
    </row>
    <row r="41" spans="1:12" ht="12.75">
      <c r="A41" s="94">
        <v>3293</v>
      </c>
      <c r="B41" s="95" t="s">
        <v>68</v>
      </c>
      <c r="C41" s="96">
        <v>5000</v>
      </c>
      <c r="D41" s="96"/>
      <c r="E41" s="96">
        <v>5000</v>
      </c>
      <c r="F41" s="96"/>
      <c r="G41" s="96">
        <v>5000</v>
      </c>
      <c r="H41" s="96"/>
      <c r="I41" s="96"/>
      <c r="J41" s="96"/>
      <c r="K41" s="96"/>
      <c r="L41" s="96"/>
    </row>
    <row r="42" spans="1:12" ht="12.75">
      <c r="A42" s="94">
        <v>3294</v>
      </c>
      <c r="B42" s="95" t="s">
        <v>69</v>
      </c>
      <c r="C42" s="96">
        <v>500</v>
      </c>
      <c r="D42" s="96"/>
      <c r="E42" s="96">
        <v>500</v>
      </c>
      <c r="F42" s="96"/>
      <c r="G42" s="96">
        <v>500</v>
      </c>
      <c r="H42" s="96"/>
      <c r="I42" s="96"/>
      <c r="J42" s="96"/>
      <c r="K42" s="96"/>
      <c r="L42" s="96"/>
    </row>
    <row r="43" spans="1:12" ht="12.75">
      <c r="A43" s="94">
        <v>3295</v>
      </c>
      <c r="B43" s="95" t="s">
        <v>70</v>
      </c>
      <c r="C43" s="96">
        <v>1000</v>
      </c>
      <c r="D43" s="96"/>
      <c r="E43" s="96">
        <v>1000</v>
      </c>
      <c r="F43" s="96"/>
      <c r="G43" s="96">
        <v>1000</v>
      </c>
      <c r="H43" s="96"/>
      <c r="I43" s="96"/>
      <c r="J43" s="96"/>
      <c r="K43" s="96"/>
      <c r="L43" s="96"/>
    </row>
    <row r="44" spans="1:12" ht="12.75">
      <c r="A44" s="94">
        <v>3299</v>
      </c>
      <c r="B44" s="95" t="s">
        <v>66</v>
      </c>
      <c r="C44" s="96">
        <v>8000</v>
      </c>
      <c r="D44" s="96"/>
      <c r="E44" s="96">
        <v>8000</v>
      </c>
      <c r="F44" s="96">
        <v>8000</v>
      </c>
      <c r="G44" s="96"/>
      <c r="H44" s="96"/>
      <c r="I44" s="96"/>
      <c r="J44" s="96"/>
      <c r="K44" s="96"/>
      <c r="L44" s="96"/>
    </row>
    <row r="45" spans="1:12" ht="12.75">
      <c r="A45" s="94">
        <v>3299</v>
      </c>
      <c r="B45" s="95" t="s">
        <v>71</v>
      </c>
      <c r="C45" s="96">
        <v>5000</v>
      </c>
      <c r="D45" s="96"/>
      <c r="E45" s="96">
        <v>5000</v>
      </c>
      <c r="F45" s="96">
        <v>5000</v>
      </c>
      <c r="G45" s="96"/>
      <c r="H45" s="96"/>
      <c r="I45" s="96"/>
      <c r="J45" s="96"/>
      <c r="K45" s="96"/>
      <c r="L45" s="96"/>
    </row>
    <row r="46" spans="1:12" ht="12.75">
      <c r="A46" s="94">
        <v>3299</v>
      </c>
      <c r="B46" s="95" t="s">
        <v>72</v>
      </c>
      <c r="C46" s="96">
        <v>14000</v>
      </c>
      <c r="D46" s="96">
        <v>3000</v>
      </c>
      <c r="E46" s="96">
        <v>17000</v>
      </c>
      <c r="F46" s="96">
        <v>12000</v>
      </c>
      <c r="G46" s="96"/>
      <c r="H46" s="96"/>
      <c r="I46" s="96">
        <v>5000</v>
      </c>
      <c r="J46" s="96"/>
      <c r="K46" s="96"/>
      <c r="L46" s="96"/>
    </row>
    <row r="47" spans="1:12" s="6" customFormat="1" ht="12.75">
      <c r="A47" s="148">
        <v>34</v>
      </c>
      <c r="B47" s="149" t="s">
        <v>25</v>
      </c>
      <c r="C47" s="150">
        <v>4010</v>
      </c>
      <c r="D47" s="150">
        <v>600</v>
      </c>
      <c r="E47" s="150">
        <v>4610</v>
      </c>
      <c r="F47" s="150"/>
      <c r="G47" s="150">
        <f>SUM(G48)</f>
        <v>4610</v>
      </c>
      <c r="H47" s="150"/>
      <c r="I47" s="150"/>
      <c r="J47" s="150"/>
      <c r="K47" s="99"/>
      <c r="L47" s="99"/>
    </row>
    <row r="48" spans="1:12" ht="12.75">
      <c r="A48" s="142">
        <v>343</v>
      </c>
      <c r="B48" s="143" t="s">
        <v>26</v>
      </c>
      <c r="C48" s="144">
        <f>SUM(C49:C50)</f>
        <v>4010</v>
      </c>
      <c r="D48" s="144">
        <v>600</v>
      </c>
      <c r="E48" s="144">
        <f>SUM(E49:E50)</f>
        <v>4610</v>
      </c>
      <c r="F48" s="145"/>
      <c r="G48" s="144">
        <f>SUM(G49,G50)</f>
        <v>4610</v>
      </c>
      <c r="H48" s="145"/>
      <c r="I48" s="145"/>
      <c r="J48" s="145"/>
      <c r="K48" s="96"/>
      <c r="L48" s="96"/>
    </row>
    <row r="49" spans="1:12" ht="12.75">
      <c r="A49" s="94">
        <v>3431</v>
      </c>
      <c r="B49" s="95" t="s">
        <v>73</v>
      </c>
      <c r="C49" s="96">
        <v>4000</v>
      </c>
      <c r="D49" s="96">
        <v>600</v>
      </c>
      <c r="E49" s="96">
        <v>4600</v>
      </c>
      <c r="F49" s="96"/>
      <c r="G49" s="96">
        <v>4600</v>
      </c>
      <c r="H49" s="96"/>
      <c r="I49" s="96"/>
      <c r="J49" s="96"/>
      <c r="K49" s="96"/>
      <c r="L49" s="96"/>
    </row>
    <row r="50" spans="1:12" ht="12.75">
      <c r="A50" s="94">
        <v>3433</v>
      </c>
      <c r="B50" s="95" t="s">
        <v>74</v>
      </c>
      <c r="C50" s="96">
        <v>10</v>
      </c>
      <c r="D50" s="96"/>
      <c r="E50" s="96">
        <v>10</v>
      </c>
      <c r="F50" s="96"/>
      <c r="G50" s="96">
        <v>10</v>
      </c>
      <c r="H50" s="96"/>
      <c r="I50" s="96"/>
      <c r="J50" s="96"/>
      <c r="K50" s="96"/>
      <c r="L50" s="96"/>
    </row>
    <row r="51" spans="1:12" ht="25.5">
      <c r="A51" s="152">
        <v>4</v>
      </c>
      <c r="B51" s="153" t="s">
        <v>27</v>
      </c>
      <c r="C51" s="154">
        <v>181000</v>
      </c>
      <c r="D51" s="154">
        <v>-39500</v>
      </c>
      <c r="E51" s="154">
        <v>141500</v>
      </c>
      <c r="F51" s="154">
        <f>SUM(F52)</f>
        <v>75000</v>
      </c>
      <c r="G51" s="154">
        <f>SUM(G52)</f>
        <v>0</v>
      </c>
      <c r="H51" s="154">
        <f>SUM(H52)</f>
        <v>63000</v>
      </c>
      <c r="I51" s="154">
        <f>SUM(I52)</f>
        <v>3500</v>
      </c>
      <c r="J51" s="154">
        <f>SUM(J52)</f>
        <v>0</v>
      </c>
      <c r="K51" s="96"/>
      <c r="L51" s="96"/>
    </row>
    <row r="52" spans="1:12" ht="25.5">
      <c r="A52" s="148">
        <v>42</v>
      </c>
      <c r="B52" s="149" t="s">
        <v>42</v>
      </c>
      <c r="C52" s="150">
        <v>181000</v>
      </c>
      <c r="D52" s="150">
        <v>-39500</v>
      </c>
      <c r="E52" s="150">
        <f aca="true" t="shared" si="1" ref="E52:J52">SUM(E53,E56,E58)</f>
        <v>141500</v>
      </c>
      <c r="F52" s="150">
        <f t="shared" si="1"/>
        <v>75000</v>
      </c>
      <c r="G52" s="150">
        <f t="shared" si="1"/>
        <v>0</v>
      </c>
      <c r="H52" s="150">
        <f t="shared" si="1"/>
        <v>63000</v>
      </c>
      <c r="I52" s="150">
        <f t="shared" si="1"/>
        <v>3500</v>
      </c>
      <c r="J52" s="150">
        <f t="shared" si="1"/>
        <v>0</v>
      </c>
      <c r="K52" s="96"/>
      <c r="L52" s="96"/>
    </row>
    <row r="53" spans="1:12" ht="12.75">
      <c r="A53" s="142">
        <v>422</v>
      </c>
      <c r="B53" s="143" t="s">
        <v>75</v>
      </c>
      <c r="C53" s="144">
        <v>95000</v>
      </c>
      <c r="D53" s="144">
        <v>-39500</v>
      </c>
      <c r="E53" s="144">
        <v>55000</v>
      </c>
      <c r="F53" s="144">
        <f>SUM(F54,F55)</f>
        <v>45000</v>
      </c>
      <c r="G53" s="144"/>
      <c r="H53" s="144">
        <f>SUM(H54:H55)</f>
        <v>10000</v>
      </c>
      <c r="I53" s="144"/>
      <c r="J53" s="145"/>
      <c r="K53" s="96"/>
      <c r="L53" s="96"/>
    </row>
    <row r="54" spans="1:12" ht="12.75">
      <c r="A54" s="94">
        <v>4221</v>
      </c>
      <c r="B54" s="95" t="s">
        <v>76</v>
      </c>
      <c r="C54" s="96">
        <v>60000</v>
      </c>
      <c r="D54" s="96">
        <v>-30000</v>
      </c>
      <c r="E54" s="96">
        <v>30000</v>
      </c>
      <c r="F54" s="96">
        <v>30000</v>
      </c>
      <c r="G54" s="96"/>
      <c r="H54" s="96">
        <v>0</v>
      </c>
      <c r="I54" s="96"/>
      <c r="J54" s="96"/>
      <c r="K54" s="96"/>
      <c r="L54" s="96"/>
    </row>
    <row r="55" spans="1:12" s="6" customFormat="1" ht="12.75">
      <c r="A55" s="94">
        <v>4221</v>
      </c>
      <c r="B55" s="95" t="s">
        <v>77</v>
      </c>
      <c r="C55" s="96">
        <v>35000</v>
      </c>
      <c r="D55" s="96">
        <v>-10000</v>
      </c>
      <c r="E55" s="96">
        <v>25000</v>
      </c>
      <c r="F55" s="96">
        <v>15000</v>
      </c>
      <c r="G55" s="96"/>
      <c r="H55" s="96">
        <v>10000</v>
      </c>
      <c r="I55" s="96"/>
      <c r="J55" s="99"/>
      <c r="K55" s="99"/>
      <c r="L55" s="99"/>
    </row>
    <row r="56" spans="1:12" ht="12.75">
      <c r="A56" s="142">
        <v>424</v>
      </c>
      <c r="B56" s="143" t="s">
        <v>78</v>
      </c>
      <c r="C56" s="144">
        <v>76000</v>
      </c>
      <c r="D56" s="144">
        <v>500</v>
      </c>
      <c r="E56" s="144">
        <v>76500</v>
      </c>
      <c r="F56" s="144">
        <v>20000</v>
      </c>
      <c r="G56" s="144">
        <f>SUM(G57)</f>
        <v>0</v>
      </c>
      <c r="H56" s="144">
        <f>SUM(H57)</f>
        <v>53000</v>
      </c>
      <c r="I56" s="144">
        <f>SUM(I57)</f>
        <v>3500</v>
      </c>
      <c r="J56" s="144">
        <f>SUM(J57)</f>
        <v>0</v>
      </c>
      <c r="K56" s="96"/>
      <c r="L56" s="96"/>
    </row>
    <row r="57" spans="1:12" s="6" customFormat="1" ht="12.75">
      <c r="A57" s="132">
        <v>4241</v>
      </c>
      <c r="B57" s="133" t="s">
        <v>79</v>
      </c>
      <c r="C57" s="134">
        <v>76000</v>
      </c>
      <c r="D57" s="134">
        <v>500</v>
      </c>
      <c r="E57" s="134">
        <v>76500</v>
      </c>
      <c r="F57" s="134">
        <v>20000</v>
      </c>
      <c r="G57" s="134"/>
      <c r="H57" s="134">
        <v>53000</v>
      </c>
      <c r="I57" s="134">
        <v>3500</v>
      </c>
      <c r="J57" s="134"/>
      <c r="K57" s="135"/>
      <c r="L57" s="135"/>
    </row>
    <row r="58" spans="1:25" s="196" customFormat="1" ht="12.75">
      <c r="A58" s="193">
        <v>426</v>
      </c>
      <c r="B58" s="194" t="s">
        <v>110</v>
      </c>
      <c r="C58" s="195">
        <v>10000</v>
      </c>
      <c r="D58" s="195"/>
      <c r="E58" s="195">
        <v>10000</v>
      </c>
      <c r="F58" s="195">
        <v>10000</v>
      </c>
      <c r="G58" s="195"/>
      <c r="H58" s="195"/>
      <c r="I58" s="195"/>
      <c r="J58" s="195"/>
      <c r="K58" s="198"/>
      <c r="L58" s="198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</row>
    <row r="59" spans="1:12" s="6" customFormat="1" ht="13.5" thickBot="1">
      <c r="A59" s="189">
        <v>4262</v>
      </c>
      <c r="B59" s="190" t="s">
        <v>109</v>
      </c>
      <c r="C59" s="191">
        <v>10000</v>
      </c>
      <c r="D59" s="191"/>
      <c r="E59" s="191">
        <v>10000</v>
      </c>
      <c r="F59" s="191">
        <v>10000</v>
      </c>
      <c r="G59" s="191"/>
      <c r="H59" s="191"/>
      <c r="I59" s="191"/>
      <c r="J59" s="191"/>
      <c r="K59" s="192"/>
      <c r="L59" s="192"/>
    </row>
    <row r="60" spans="1:12" s="140" customFormat="1" ht="13.5" thickBot="1">
      <c r="A60" s="136"/>
      <c r="B60" s="137" t="s">
        <v>83</v>
      </c>
      <c r="C60" s="139">
        <f aca="true" t="shared" si="2" ref="C60:I60">SUM(C9,C51)</f>
        <v>1110276</v>
      </c>
      <c r="D60" s="139">
        <f>SUM(D9,D51)</f>
        <v>-8352.880000000001</v>
      </c>
      <c r="E60" s="139">
        <f>SUM(E9,E51)</f>
        <v>1101923.12</v>
      </c>
      <c r="F60" s="139">
        <f t="shared" si="2"/>
        <v>965000</v>
      </c>
      <c r="G60" s="139">
        <f t="shared" si="2"/>
        <v>45610</v>
      </c>
      <c r="H60" s="139">
        <f t="shared" si="2"/>
        <v>73000</v>
      </c>
      <c r="I60" s="139">
        <f t="shared" si="2"/>
        <v>8500</v>
      </c>
      <c r="J60" s="139">
        <v>9813.12</v>
      </c>
      <c r="K60" s="138"/>
      <c r="L60" s="138"/>
    </row>
    <row r="61" spans="1:12" ht="12.75">
      <c r="A61" s="166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8"/>
    </row>
    <row r="62" spans="1:12" s="6" customFormat="1" ht="11.25" customHeight="1">
      <c r="A62" s="161"/>
      <c r="B62" s="4"/>
      <c r="C62" s="4"/>
      <c r="D62" s="4"/>
      <c r="E62" s="4"/>
      <c r="F62" s="4"/>
      <c r="G62" s="4"/>
      <c r="H62" s="4"/>
      <c r="I62" s="4"/>
      <c r="J62" s="4"/>
      <c r="K62" s="4"/>
      <c r="L62" s="162"/>
    </row>
    <row r="63" spans="1:12" s="6" customFormat="1" ht="12.75" customHeight="1" hidden="1">
      <c r="A63" s="161"/>
      <c r="B63" s="4"/>
      <c r="C63" s="4"/>
      <c r="D63" s="4"/>
      <c r="E63" s="4"/>
      <c r="F63" s="4"/>
      <c r="G63" s="4"/>
      <c r="H63" s="4"/>
      <c r="I63" s="4"/>
      <c r="J63" s="4"/>
      <c r="K63" s="4"/>
      <c r="L63" s="162"/>
    </row>
    <row r="64" spans="1:12" s="6" customFormat="1" ht="12.75" customHeight="1" hidden="1">
      <c r="A64" s="161"/>
      <c r="B64" s="4"/>
      <c r="C64" s="4"/>
      <c r="D64" s="4"/>
      <c r="E64" s="4"/>
      <c r="F64" s="4"/>
      <c r="G64" s="4"/>
      <c r="H64" s="4"/>
      <c r="I64" s="4"/>
      <c r="J64" s="4"/>
      <c r="K64" s="4"/>
      <c r="L64" s="162"/>
    </row>
    <row r="65" spans="1:12" s="6" customFormat="1" ht="12.75" customHeight="1" hidden="1">
      <c r="A65" s="161"/>
      <c r="B65" s="4"/>
      <c r="C65" s="4"/>
      <c r="D65" s="4"/>
      <c r="E65" s="4"/>
      <c r="F65" s="4"/>
      <c r="G65" s="4"/>
      <c r="H65" s="4"/>
      <c r="I65" s="4"/>
      <c r="J65" s="4"/>
      <c r="K65" s="4"/>
      <c r="L65" s="162"/>
    </row>
    <row r="66" spans="1:12" s="6" customFormat="1" ht="113.25" customHeight="1" hidden="1">
      <c r="A66" s="161"/>
      <c r="B66" s="4"/>
      <c r="C66" s="4"/>
      <c r="D66" s="4"/>
      <c r="E66" s="4"/>
      <c r="F66" s="4"/>
      <c r="G66" s="4"/>
      <c r="H66" s="4"/>
      <c r="I66" s="4"/>
      <c r="J66" s="4"/>
      <c r="K66" s="4"/>
      <c r="L66" s="162"/>
    </row>
    <row r="67" spans="1:12" s="6" customFormat="1" ht="12.75" customHeight="1" hidden="1">
      <c r="A67" s="161"/>
      <c r="B67" s="4"/>
      <c r="C67" s="4"/>
      <c r="D67" s="4"/>
      <c r="E67" s="4"/>
      <c r="F67" s="4"/>
      <c r="G67" s="4"/>
      <c r="H67" s="4"/>
      <c r="I67" s="4"/>
      <c r="J67" s="4"/>
      <c r="K67" s="4"/>
      <c r="L67" s="162"/>
    </row>
    <row r="68" spans="1:12" s="6" customFormat="1" ht="12.75" customHeight="1" hidden="1">
      <c r="A68" s="161"/>
      <c r="B68" s="4"/>
      <c r="C68" s="4"/>
      <c r="D68" s="4"/>
      <c r="E68" s="4"/>
      <c r="F68" s="4"/>
      <c r="G68" s="4"/>
      <c r="H68" s="4"/>
      <c r="I68" s="4"/>
      <c r="J68" s="4"/>
      <c r="K68" s="4"/>
      <c r="L68" s="162"/>
    </row>
    <row r="69" spans="1:12" s="6" customFormat="1" ht="12.75" customHeight="1" hidden="1">
      <c r="A69" s="161"/>
      <c r="B69" s="4"/>
      <c r="C69" s="4"/>
      <c r="D69" s="4"/>
      <c r="E69" s="4"/>
      <c r="F69" s="4"/>
      <c r="G69" s="4"/>
      <c r="H69" s="4"/>
      <c r="I69" s="4"/>
      <c r="J69" s="4"/>
      <c r="K69" s="4"/>
      <c r="L69" s="162"/>
    </row>
    <row r="70" spans="1:12" s="6" customFormat="1" ht="120.75" customHeight="1" hidden="1">
      <c r="A70" s="161"/>
      <c r="B70" s="4"/>
      <c r="C70" s="4"/>
      <c r="D70" s="4"/>
      <c r="E70" s="4"/>
      <c r="F70" s="4"/>
      <c r="G70" s="4"/>
      <c r="H70" s="4"/>
      <c r="I70" s="4"/>
      <c r="J70" s="4"/>
      <c r="K70" s="4"/>
      <c r="L70" s="162"/>
    </row>
    <row r="71" spans="1:12" s="6" customFormat="1" ht="12.75" hidden="1">
      <c r="A71" s="161"/>
      <c r="B71" s="4"/>
      <c r="C71" s="4"/>
      <c r="D71" s="4"/>
      <c r="E71" s="4"/>
      <c r="F71" s="4"/>
      <c r="G71" s="4"/>
      <c r="H71" s="4"/>
      <c r="I71" s="4"/>
      <c r="J71" s="4"/>
      <c r="K71" s="4"/>
      <c r="L71" s="162"/>
    </row>
    <row r="72" spans="1:12" s="6" customFormat="1" ht="66" customHeight="1" hidden="1">
      <c r="A72" s="161"/>
      <c r="B72" s="4"/>
      <c r="C72" s="4"/>
      <c r="D72" s="4"/>
      <c r="E72" s="4"/>
      <c r="F72" s="4"/>
      <c r="G72" s="4"/>
      <c r="H72" s="4"/>
      <c r="I72" s="4"/>
      <c r="J72" s="4"/>
      <c r="K72" s="4"/>
      <c r="L72" s="162"/>
    </row>
    <row r="73" spans="1:12" s="6" customFormat="1" ht="12.75" hidden="1">
      <c r="A73" s="161"/>
      <c r="B73" s="4"/>
      <c r="C73" s="4"/>
      <c r="D73" s="4"/>
      <c r="E73" s="4"/>
      <c r="F73" s="4"/>
      <c r="G73" s="4"/>
      <c r="H73" s="4"/>
      <c r="I73" s="4"/>
      <c r="J73" s="4"/>
      <c r="K73" s="4"/>
      <c r="L73" s="162"/>
    </row>
    <row r="74" spans="1:12" s="6" customFormat="1" ht="12.75">
      <c r="A74" s="163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5"/>
    </row>
    <row r="75" spans="1:12" ht="12.75">
      <c r="A75" s="61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76.5">
      <c r="A76" s="5" t="s">
        <v>15</v>
      </c>
      <c r="B76" s="86" t="s">
        <v>16</v>
      </c>
      <c r="C76" s="5" t="s">
        <v>88</v>
      </c>
      <c r="D76" s="5"/>
      <c r="E76" s="5"/>
      <c r="F76" s="5" t="s">
        <v>9</v>
      </c>
      <c r="G76" s="5" t="s">
        <v>10</v>
      </c>
      <c r="H76" s="5" t="s">
        <v>80</v>
      </c>
      <c r="I76" s="5" t="s">
        <v>81</v>
      </c>
      <c r="J76" s="5" t="s">
        <v>82</v>
      </c>
      <c r="K76" s="5" t="s">
        <v>11</v>
      </c>
      <c r="L76" s="5" t="s">
        <v>12</v>
      </c>
    </row>
    <row r="77" spans="1:12" ht="12.75">
      <c r="A77" s="88"/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1:12" ht="25.5">
      <c r="A78" s="91"/>
      <c r="B78" s="92" t="s">
        <v>44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2" ht="12.75">
      <c r="A79" s="94"/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1:12" s="6" customFormat="1" ht="12.75">
      <c r="A80" s="97">
        <v>1013</v>
      </c>
      <c r="B80" s="98" t="s">
        <v>43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1:12" ht="25.5">
      <c r="A81" s="97" t="s">
        <v>45</v>
      </c>
      <c r="B81" s="98" t="s">
        <v>46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1:12" ht="12.75">
      <c r="A82" s="152">
        <v>3</v>
      </c>
      <c r="B82" s="153" t="s">
        <v>40</v>
      </c>
      <c r="C82" s="154">
        <f>SUM(F82:I82)</f>
        <v>1373953</v>
      </c>
      <c r="D82" s="154"/>
      <c r="E82" s="154"/>
      <c r="F82" s="154">
        <f>SUM(F83,F84,F85)</f>
        <v>1301753</v>
      </c>
      <c r="G82" s="154">
        <f>SUM(G83,G84,G85)</f>
        <v>52200</v>
      </c>
      <c r="H82" s="154">
        <f>SUM(H83,H84,H85)</f>
        <v>15000</v>
      </c>
      <c r="I82" s="154">
        <f>SUM(I83,I84,I85)</f>
        <v>5000</v>
      </c>
      <c r="J82" s="155"/>
      <c r="K82" s="155"/>
      <c r="L82" s="155"/>
    </row>
    <row r="83" spans="1:12" ht="12.75">
      <c r="A83" s="100">
        <v>31</v>
      </c>
      <c r="B83" s="98" t="s">
        <v>17</v>
      </c>
      <c r="C83" s="96">
        <v>1121753</v>
      </c>
      <c r="D83" s="96"/>
      <c r="E83" s="96"/>
      <c r="F83" s="96">
        <v>1121753</v>
      </c>
      <c r="G83" s="96"/>
      <c r="H83" s="96"/>
      <c r="I83" s="96"/>
      <c r="J83" s="96"/>
      <c r="K83" s="96"/>
      <c r="L83" s="96"/>
    </row>
    <row r="84" spans="1:12" ht="12.75">
      <c r="A84" s="100">
        <v>32</v>
      </c>
      <c r="B84" s="98" t="s">
        <v>21</v>
      </c>
      <c r="C84" s="96">
        <f>SUM(F84:I84)</f>
        <v>248000</v>
      </c>
      <c r="D84" s="96"/>
      <c r="E84" s="96"/>
      <c r="F84" s="96">
        <v>180000</v>
      </c>
      <c r="G84" s="96">
        <v>48000</v>
      </c>
      <c r="H84" s="96">
        <v>15000</v>
      </c>
      <c r="I84" s="96">
        <v>5000</v>
      </c>
      <c r="J84" s="96"/>
      <c r="K84" s="96"/>
      <c r="L84" s="96"/>
    </row>
    <row r="85" spans="1:12" ht="12.75">
      <c r="A85" s="100">
        <v>34</v>
      </c>
      <c r="B85" s="98" t="s">
        <v>25</v>
      </c>
      <c r="C85" s="96">
        <v>4200</v>
      </c>
      <c r="D85" s="96"/>
      <c r="E85" s="96"/>
      <c r="F85" s="96"/>
      <c r="G85" s="96">
        <v>4200</v>
      </c>
      <c r="H85" s="96"/>
      <c r="I85" s="96"/>
      <c r="J85" s="96"/>
      <c r="K85" s="96"/>
      <c r="L85" s="96"/>
    </row>
    <row r="86" spans="1:12" ht="25.5">
      <c r="A86" s="152">
        <v>4</v>
      </c>
      <c r="B86" s="153" t="s">
        <v>27</v>
      </c>
      <c r="C86" s="154">
        <v>144000</v>
      </c>
      <c r="D86" s="154"/>
      <c r="E86" s="154"/>
      <c r="F86" s="154">
        <v>59000</v>
      </c>
      <c r="G86" s="154"/>
      <c r="H86" s="154">
        <v>80000</v>
      </c>
      <c r="I86" s="154">
        <v>5000</v>
      </c>
      <c r="J86" s="155"/>
      <c r="K86" s="155"/>
      <c r="L86" s="155"/>
    </row>
    <row r="87" spans="1:12" s="6" customFormat="1" ht="26.25" thickBot="1">
      <c r="A87" s="156">
        <v>42</v>
      </c>
      <c r="B87" s="157" t="s">
        <v>28</v>
      </c>
      <c r="C87" s="134">
        <f>SUM(F87:I87)</f>
        <v>144000</v>
      </c>
      <c r="D87" s="134"/>
      <c r="E87" s="134"/>
      <c r="F87" s="134">
        <v>59000</v>
      </c>
      <c r="G87" s="135"/>
      <c r="H87" s="134">
        <v>80000</v>
      </c>
      <c r="I87" s="134">
        <v>5000</v>
      </c>
      <c r="J87" s="135"/>
      <c r="K87" s="135"/>
      <c r="L87" s="135"/>
    </row>
    <row r="88" spans="1:12" ht="13.5" thickBot="1">
      <c r="A88" s="159"/>
      <c r="B88" s="137" t="s">
        <v>83</v>
      </c>
      <c r="C88" s="139">
        <f>SUM(F88:I88)</f>
        <v>1517953</v>
      </c>
      <c r="D88" s="139"/>
      <c r="E88" s="139"/>
      <c r="F88" s="139">
        <f>SUM(F82,F86)</f>
        <v>1360753</v>
      </c>
      <c r="G88" s="139">
        <f>SUM(G82,G86)</f>
        <v>52200</v>
      </c>
      <c r="H88" s="139">
        <f>SUM(H82,H86)</f>
        <v>95000</v>
      </c>
      <c r="I88" s="139">
        <f>SUM(I82,I86)</f>
        <v>10000</v>
      </c>
      <c r="J88" s="138"/>
      <c r="K88" s="138"/>
      <c r="L88" s="160"/>
    </row>
    <row r="89" spans="1:12" ht="12.75">
      <c r="A89" s="102"/>
      <c r="B89" s="158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1:12" ht="12.75">
      <c r="A90" s="100"/>
      <c r="B90" s="98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1:12" ht="12.75">
      <c r="A91" s="100"/>
      <c r="B91" s="98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1:12" ht="12.75">
      <c r="A92" s="100"/>
      <c r="B92" s="98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1:12" ht="12.75">
      <c r="A93" s="124"/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</row>
    <row r="94" spans="1:12" ht="76.5">
      <c r="A94" s="5" t="s">
        <v>15</v>
      </c>
      <c r="B94" s="86" t="s">
        <v>16</v>
      </c>
      <c r="C94" s="5" t="s">
        <v>112</v>
      </c>
      <c r="D94" s="5"/>
      <c r="E94" s="5"/>
      <c r="F94" s="5" t="s">
        <v>9</v>
      </c>
      <c r="G94" s="5" t="s">
        <v>10</v>
      </c>
      <c r="H94" s="5" t="s">
        <v>80</v>
      </c>
      <c r="I94" s="5" t="s">
        <v>81</v>
      </c>
      <c r="J94" s="5" t="s">
        <v>82</v>
      </c>
      <c r="K94" s="5" t="s">
        <v>11</v>
      </c>
      <c r="L94" s="5" t="s">
        <v>12</v>
      </c>
    </row>
    <row r="95" spans="1:12" ht="12.75">
      <c r="A95" s="88"/>
      <c r="B95" s="89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1:12" ht="25.5">
      <c r="A96" s="91"/>
      <c r="B96" s="92" t="s">
        <v>44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1:12" ht="12.75">
      <c r="A97" s="94"/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1:12" ht="12.75">
      <c r="A98" s="97">
        <v>1013</v>
      </c>
      <c r="B98" s="98" t="s">
        <v>43</v>
      </c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1:12" ht="25.5">
      <c r="A99" s="97" t="s">
        <v>45</v>
      </c>
      <c r="B99" s="98" t="s">
        <v>46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1:12" ht="12.75">
      <c r="A100" s="152">
        <v>3</v>
      </c>
      <c r="B100" s="153" t="s">
        <v>40</v>
      </c>
      <c r="C100" s="154">
        <f>SUM(F100:I100)</f>
        <v>1370850</v>
      </c>
      <c r="D100" s="154"/>
      <c r="E100" s="154"/>
      <c r="F100" s="154">
        <f>SUM(F101,F102,F103)</f>
        <v>1297850</v>
      </c>
      <c r="G100" s="154">
        <f>SUM(G101,G102,G103)</f>
        <v>53000</v>
      </c>
      <c r="H100" s="154">
        <f>SUM(H101,H102,H103)</f>
        <v>15000</v>
      </c>
      <c r="I100" s="154">
        <f>SUM(I101,I102,I103)</f>
        <v>5000</v>
      </c>
      <c r="J100" s="155"/>
      <c r="K100" s="155"/>
      <c r="L100" s="155"/>
    </row>
    <row r="101" spans="1:12" ht="12.75">
      <c r="A101" s="100">
        <v>31</v>
      </c>
      <c r="B101" s="98" t="s">
        <v>17</v>
      </c>
      <c r="C101" s="96">
        <v>1117850</v>
      </c>
      <c r="D101" s="96"/>
      <c r="E101" s="96"/>
      <c r="F101" s="96">
        <v>1117850</v>
      </c>
      <c r="G101" s="96"/>
      <c r="H101" s="96"/>
      <c r="I101" s="96"/>
      <c r="J101" s="96"/>
      <c r="K101" s="96"/>
      <c r="L101" s="96"/>
    </row>
    <row r="102" spans="1:12" ht="12.75">
      <c r="A102" s="100">
        <v>32</v>
      </c>
      <c r="B102" s="98" t="s">
        <v>21</v>
      </c>
      <c r="C102" s="96">
        <f>SUM(F102:I102)</f>
        <v>249000</v>
      </c>
      <c r="D102" s="96"/>
      <c r="E102" s="96"/>
      <c r="F102" s="96">
        <v>180000</v>
      </c>
      <c r="G102" s="96">
        <v>49000</v>
      </c>
      <c r="H102" s="96">
        <v>15000</v>
      </c>
      <c r="I102" s="96">
        <v>5000</v>
      </c>
      <c r="J102" s="96"/>
      <c r="K102" s="96"/>
      <c r="L102" s="96"/>
    </row>
    <row r="103" spans="1:12" ht="12.75">
      <c r="A103" s="100">
        <v>34</v>
      </c>
      <c r="B103" s="98" t="s">
        <v>25</v>
      </c>
      <c r="C103" s="96">
        <v>4200</v>
      </c>
      <c r="D103" s="96"/>
      <c r="E103" s="96"/>
      <c r="F103" s="96"/>
      <c r="G103" s="96">
        <v>4000</v>
      </c>
      <c r="H103" s="96"/>
      <c r="I103" s="96"/>
      <c r="J103" s="96"/>
      <c r="K103" s="96"/>
      <c r="L103" s="96"/>
    </row>
    <row r="104" spans="1:12" ht="25.5">
      <c r="A104" s="152">
        <v>4</v>
      </c>
      <c r="B104" s="153" t="s">
        <v>27</v>
      </c>
      <c r="C104" s="154">
        <f>SUM(F104:I104)</f>
        <v>147000</v>
      </c>
      <c r="D104" s="154"/>
      <c r="E104" s="154"/>
      <c r="F104" s="154">
        <v>59000</v>
      </c>
      <c r="G104" s="155"/>
      <c r="H104" s="154">
        <v>83000</v>
      </c>
      <c r="I104" s="154">
        <v>5000</v>
      </c>
      <c r="J104" s="155"/>
      <c r="K104" s="155"/>
      <c r="L104" s="155"/>
    </row>
    <row r="105" spans="1:12" ht="26.25" thickBot="1">
      <c r="A105" s="156">
        <v>42</v>
      </c>
      <c r="B105" s="157" t="s">
        <v>28</v>
      </c>
      <c r="C105" s="134">
        <f>SUM(F105:I105)</f>
        <v>147000</v>
      </c>
      <c r="D105" s="134"/>
      <c r="E105" s="134"/>
      <c r="F105" s="134">
        <v>59000</v>
      </c>
      <c r="G105" s="135"/>
      <c r="H105" s="134">
        <v>83000</v>
      </c>
      <c r="I105" s="134">
        <v>5000</v>
      </c>
      <c r="J105" s="135"/>
      <c r="K105" s="135"/>
      <c r="L105" s="135"/>
    </row>
    <row r="106" spans="1:12" ht="13.5" thickBot="1">
      <c r="A106" s="159"/>
      <c r="B106" s="137" t="s">
        <v>83</v>
      </c>
      <c r="C106" s="139">
        <f>SUM(C100,C104)</f>
        <v>1517850</v>
      </c>
      <c r="D106" s="139"/>
      <c r="E106" s="139"/>
      <c r="F106" s="139">
        <f>SUM(F100,F104)</f>
        <v>1356850</v>
      </c>
      <c r="G106" s="139">
        <f>SUM(G100,G104)</f>
        <v>53000</v>
      </c>
      <c r="H106" s="139">
        <f>SUM(H100,H104)</f>
        <v>98000</v>
      </c>
      <c r="I106" s="139">
        <f>SUM(I100,I104)</f>
        <v>10000</v>
      </c>
      <c r="J106" s="138"/>
      <c r="K106" s="138"/>
      <c r="L106" s="160"/>
    </row>
    <row r="107" spans="1:12" ht="35.25" customHeight="1">
      <c r="A107" s="102"/>
      <c r="B107" s="158" t="s">
        <v>122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1:12" ht="18">
      <c r="A108" s="243" t="s">
        <v>14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</row>
    <row r="109" spans="1:12" ht="12.75">
      <c r="A109" s="82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ht="76.5">
      <c r="A110" s="5" t="s">
        <v>15</v>
      </c>
      <c r="B110" s="86" t="s">
        <v>16</v>
      </c>
      <c r="C110" s="5" t="s">
        <v>86</v>
      </c>
      <c r="D110" s="5"/>
      <c r="E110" s="5"/>
      <c r="F110" s="5" t="s">
        <v>9</v>
      </c>
      <c r="G110" s="5" t="s">
        <v>10</v>
      </c>
      <c r="H110" s="5" t="s">
        <v>80</v>
      </c>
      <c r="I110" s="5" t="s">
        <v>81</v>
      </c>
      <c r="J110" s="5" t="s">
        <v>82</v>
      </c>
      <c r="K110" s="5" t="s">
        <v>11</v>
      </c>
      <c r="L110" s="5" t="s">
        <v>12</v>
      </c>
    </row>
    <row r="111" spans="1:12" ht="12.75">
      <c r="A111" s="101"/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1:12" ht="25.5">
      <c r="A112" s="102"/>
      <c r="B112" s="92" t="s">
        <v>44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1:12" ht="12.75">
      <c r="A113" s="100"/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1:12" ht="12.75">
      <c r="A114" s="97">
        <v>1013</v>
      </c>
      <c r="B114" s="98" t="s">
        <v>43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ht="25.5">
      <c r="A115" s="97" t="s">
        <v>45</v>
      </c>
      <c r="B115" s="98" t="s">
        <v>46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1:12" ht="12.75">
      <c r="A116" s="152">
        <v>3</v>
      </c>
      <c r="B116" s="153" t="s">
        <v>40</v>
      </c>
      <c r="C116" s="154">
        <f>SUM(F116:I116)</f>
        <v>797836</v>
      </c>
      <c r="D116" s="154"/>
      <c r="E116" s="154"/>
      <c r="F116" s="154">
        <v>721186</v>
      </c>
      <c r="G116" s="154">
        <v>46650</v>
      </c>
      <c r="H116" s="154">
        <v>25000</v>
      </c>
      <c r="I116" s="154">
        <v>5000</v>
      </c>
      <c r="J116" s="154"/>
      <c r="K116" s="99"/>
      <c r="L116" s="99"/>
    </row>
    <row r="117" spans="1:12" ht="12.75">
      <c r="A117" s="148">
        <v>31</v>
      </c>
      <c r="B117" s="149" t="s">
        <v>17</v>
      </c>
      <c r="C117" s="150">
        <v>593436</v>
      </c>
      <c r="D117" s="150"/>
      <c r="E117" s="150"/>
      <c r="F117" s="150">
        <v>593436</v>
      </c>
      <c r="G117" s="150"/>
      <c r="H117" s="150"/>
      <c r="I117" s="150"/>
      <c r="J117" s="150"/>
      <c r="K117" s="99"/>
      <c r="L117" s="99"/>
    </row>
    <row r="118" spans="1:12" ht="12.75">
      <c r="A118" s="142">
        <v>311</v>
      </c>
      <c r="B118" s="143" t="s">
        <v>18</v>
      </c>
      <c r="C118" s="144">
        <v>490700</v>
      </c>
      <c r="D118" s="144"/>
      <c r="E118" s="144"/>
      <c r="F118" s="144">
        <v>490700</v>
      </c>
      <c r="G118" s="145"/>
      <c r="H118" s="145"/>
      <c r="I118" s="145"/>
      <c r="J118" s="145"/>
      <c r="K118" s="96"/>
      <c r="L118" s="96"/>
    </row>
    <row r="119" spans="1:12" ht="12.75">
      <c r="A119" s="94">
        <v>3111</v>
      </c>
      <c r="B119" s="95" t="s">
        <v>47</v>
      </c>
      <c r="C119" s="96">
        <v>490700</v>
      </c>
      <c r="D119" s="96"/>
      <c r="E119" s="96"/>
      <c r="F119" s="96">
        <v>490700</v>
      </c>
      <c r="G119" s="96"/>
      <c r="H119" s="96"/>
      <c r="I119" s="96"/>
      <c r="J119" s="96"/>
      <c r="K119" s="96"/>
      <c r="L119" s="96"/>
    </row>
    <row r="120" spans="1:12" ht="12.75">
      <c r="A120" s="142">
        <v>312</v>
      </c>
      <c r="B120" s="143" t="s">
        <v>19</v>
      </c>
      <c r="C120" s="144">
        <v>21770</v>
      </c>
      <c r="D120" s="144"/>
      <c r="E120" s="144"/>
      <c r="F120" s="144">
        <v>21770</v>
      </c>
      <c r="G120" s="145"/>
      <c r="H120" s="145"/>
      <c r="I120" s="145"/>
      <c r="J120" s="145"/>
      <c r="K120" s="96"/>
      <c r="L120" s="96"/>
    </row>
    <row r="121" spans="1:12" ht="12.75">
      <c r="A121" s="94">
        <v>3121</v>
      </c>
      <c r="B121" s="95" t="s">
        <v>19</v>
      </c>
      <c r="C121" s="96">
        <v>21770</v>
      </c>
      <c r="D121" s="96"/>
      <c r="E121" s="96"/>
      <c r="F121" s="96">
        <v>21770</v>
      </c>
      <c r="G121" s="96"/>
      <c r="H121" s="96"/>
      <c r="I121" s="96"/>
      <c r="J121" s="96"/>
      <c r="K121" s="96"/>
      <c r="L121" s="96"/>
    </row>
    <row r="122" spans="1:12" ht="12.75">
      <c r="A122" s="142">
        <v>313</v>
      </c>
      <c r="B122" s="143" t="s">
        <v>20</v>
      </c>
      <c r="C122" s="144">
        <v>80966</v>
      </c>
      <c r="D122" s="144"/>
      <c r="E122" s="144"/>
      <c r="F122" s="144">
        <v>80966</v>
      </c>
      <c r="G122" s="145"/>
      <c r="H122" s="145"/>
      <c r="I122" s="145"/>
      <c r="J122" s="145"/>
      <c r="K122" s="96"/>
      <c r="L122" s="96"/>
    </row>
    <row r="123" spans="1:12" ht="12.75">
      <c r="A123" s="146">
        <v>3132</v>
      </c>
      <c r="B123" s="147" t="s">
        <v>48</v>
      </c>
      <c r="C123" s="141">
        <v>80966</v>
      </c>
      <c r="D123" s="141"/>
      <c r="E123" s="141"/>
      <c r="F123" s="141">
        <v>80966</v>
      </c>
      <c r="G123" s="141"/>
      <c r="H123" s="141"/>
      <c r="I123" s="141"/>
      <c r="J123" s="96"/>
      <c r="K123" s="96"/>
      <c r="L123" s="96"/>
    </row>
    <row r="124" spans="1:12" ht="12.75">
      <c r="A124" s="148">
        <v>32</v>
      </c>
      <c r="B124" s="149" t="s">
        <v>21</v>
      </c>
      <c r="C124" s="150">
        <f>SUM(F124:I124)</f>
        <v>200700</v>
      </c>
      <c r="D124" s="150"/>
      <c r="E124" s="150"/>
      <c r="F124" s="150">
        <v>127750</v>
      </c>
      <c r="G124" s="150">
        <v>42950</v>
      </c>
      <c r="H124" s="150">
        <v>25000</v>
      </c>
      <c r="I124" s="150">
        <v>5000</v>
      </c>
      <c r="J124" s="150"/>
      <c r="K124" s="99"/>
      <c r="L124" s="99"/>
    </row>
    <row r="125" spans="1:12" ht="12.75">
      <c r="A125" s="142">
        <v>321</v>
      </c>
      <c r="B125" s="143" t="s">
        <v>22</v>
      </c>
      <c r="C125" s="144">
        <f>SUM(F125:G125)</f>
        <v>19250</v>
      </c>
      <c r="D125" s="144"/>
      <c r="E125" s="144"/>
      <c r="F125" s="144">
        <v>13750</v>
      </c>
      <c r="G125" s="144">
        <v>5500</v>
      </c>
      <c r="H125" s="145"/>
      <c r="I125" s="145"/>
      <c r="J125" s="145"/>
      <c r="K125" s="96"/>
      <c r="L125" s="96"/>
    </row>
    <row r="126" spans="1:12" ht="12.75">
      <c r="A126" s="94">
        <v>3211</v>
      </c>
      <c r="B126" s="95" t="s">
        <v>49</v>
      </c>
      <c r="C126" s="96">
        <v>4500</v>
      </c>
      <c r="D126" s="96"/>
      <c r="E126" s="96"/>
      <c r="F126" s="96"/>
      <c r="G126" s="96">
        <v>4500</v>
      </c>
      <c r="H126" s="96"/>
      <c r="I126" s="96"/>
      <c r="J126" s="96"/>
      <c r="K126" s="96"/>
      <c r="L126" s="96"/>
    </row>
    <row r="127" spans="1:12" ht="12.75">
      <c r="A127" s="94">
        <v>3212</v>
      </c>
      <c r="B127" s="95" t="s">
        <v>50</v>
      </c>
      <c r="C127" s="96">
        <v>13750</v>
      </c>
      <c r="D127" s="96"/>
      <c r="E127" s="96"/>
      <c r="F127" s="96">
        <v>13750</v>
      </c>
      <c r="G127" s="96"/>
      <c r="H127" s="96"/>
      <c r="I127" s="96"/>
      <c r="J127" s="96"/>
      <c r="K127" s="96"/>
      <c r="L127" s="96"/>
    </row>
    <row r="128" spans="1:12" ht="12.75">
      <c r="A128" s="94">
        <v>3213</v>
      </c>
      <c r="B128" s="95" t="s">
        <v>51</v>
      </c>
      <c r="C128" s="96">
        <v>1000</v>
      </c>
      <c r="D128" s="96"/>
      <c r="E128" s="96"/>
      <c r="F128" s="96"/>
      <c r="G128" s="96">
        <v>1000</v>
      </c>
      <c r="H128" s="96"/>
      <c r="I128" s="96"/>
      <c r="J128" s="96"/>
      <c r="K128" s="96"/>
      <c r="L128" s="96"/>
    </row>
    <row r="129" spans="1:12" ht="12.75">
      <c r="A129" s="142">
        <v>322</v>
      </c>
      <c r="B129" s="143" t="s">
        <v>23</v>
      </c>
      <c r="C129" s="144">
        <f>SUM(F129:H129)</f>
        <v>61500</v>
      </c>
      <c r="D129" s="144"/>
      <c r="E129" s="144"/>
      <c r="F129" s="144">
        <f>SUM(F130:F136)</f>
        <v>40000</v>
      </c>
      <c r="G129" s="144">
        <f>SUM(G130:G136)</f>
        <v>11500</v>
      </c>
      <c r="H129" s="144">
        <v>10000</v>
      </c>
      <c r="I129" s="145"/>
      <c r="J129" s="144"/>
      <c r="K129" s="96"/>
      <c r="L129" s="96"/>
    </row>
    <row r="130" spans="1:12" ht="25.5">
      <c r="A130" s="94">
        <v>3221</v>
      </c>
      <c r="B130" s="95" t="s">
        <v>52</v>
      </c>
      <c r="C130" s="96">
        <v>14000</v>
      </c>
      <c r="D130" s="96"/>
      <c r="E130" s="96"/>
      <c r="F130" s="96">
        <v>9000</v>
      </c>
      <c r="G130" s="96">
        <v>5000</v>
      </c>
      <c r="H130" s="96"/>
      <c r="I130" s="96"/>
      <c r="J130" s="96"/>
      <c r="K130" s="96"/>
      <c r="L130" s="96"/>
    </row>
    <row r="131" spans="1:12" ht="12.75">
      <c r="A131" s="94">
        <v>3221</v>
      </c>
      <c r="B131" s="95" t="s">
        <v>53</v>
      </c>
      <c r="C131" s="96">
        <v>10000</v>
      </c>
      <c r="D131" s="96"/>
      <c r="E131" s="96"/>
      <c r="F131" s="96"/>
      <c r="G131" s="96"/>
      <c r="H131" s="96">
        <v>10000</v>
      </c>
      <c r="I131" s="96"/>
      <c r="J131" s="96"/>
      <c r="K131" s="96"/>
      <c r="L131" s="96"/>
    </row>
    <row r="132" spans="1:12" ht="12.75">
      <c r="A132" s="94">
        <v>3222</v>
      </c>
      <c r="B132" s="95" t="s">
        <v>54</v>
      </c>
      <c r="C132" s="96">
        <v>2500</v>
      </c>
      <c r="D132" s="96"/>
      <c r="E132" s="96"/>
      <c r="F132" s="96"/>
      <c r="G132" s="96">
        <v>2500</v>
      </c>
      <c r="H132" s="96"/>
      <c r="I132" s="96"/>
      <c r="J132" s="96"/>
      <c r="K132" s="96"/>
      <c r="L132" s="96"/>
    </row>
    <row r="133" spans="1:12" ht="12.75">
      <c r="A133" s="94">
        <v>3222</v>
      </c>
      <c r="B133" s="95" t="s">
        <v>55</v>
      </c>
      <c r="C133" s="96">
        <v>10000</v>
      </c>
      <c r="D133" s="96"/>
      <c r="E133" s="96"/>
      <c r="F133" s="96">
        <v>10000</v>
      </c>
      <c r="G133" s="96"/>
      <c r="H133" s="96"/>
      <c r="I133" s="96"/>
      <c r="J133" s="96"/>
      <c r="K133" s="96"/>
      <c r="L133" s="96"/>
    </row>
    <row r="134" spans="1:12" ht="12.75">
      <c r="A134" s="94">
        <v>3223</v>
      </c>
      <c r="B134" s="95" t="s">
        <v>56</v>
      </c>
      <c r="C134" s="96">
        <v>21000</v>
      </c>
      <c r="D134" s="96"/>
      <c r="E134" s="96"/>
      <c r="F134" s="96">
        <v>21000</v>
      </c>
      <c r="G134" s="96"/>
      <c r="H134" s="96"/>
      <c r="I134" s="96"/>
      <c r="J134" s="96"/>
      <c r="K134" s="96"/>
      <c r="L134" s="96"/>
    </row>
    <row r="135" spans="1:12" ht="25.5">
      <c r="A135" s="94">
        <v>3224</v>
      </c>
      <c r="B135" s="95" t="s">
        <v>57</v>
      </c>
      <c r="C135" s="96">
        <v>2000</v>
      </c>
      <c r="D135" s="96"/>
      <c r="E135" s="96"/>
      <c r="F135" s="96"/>
      <c r="G135" s="96">
        <v>2000</v>
      </c>
      <c r="H135" s="96"/>
      <c r="I135" s="96"/>
      <c r="J135" s="96"/>
      <c r="K135" s="96"/>
      <c r="L135" s="96"/>
    </row>
    <row r="136" spans="1:12" ht="12.75">
      <c r="A136" s="94">
        <v>3225</v>
      </c>
      <c r="B136" s="95" t="s">
        <v>58</v>
      </c>
      <c r="C136" s="96">
        <v>2000</v>
      </c>
      <c r="D136" s="96"/>
      <c r="E136" s="96"/>
      <c r="F136" s="96"/>
      <c r="G136" s="96">
        <v>2000</v>
      </c>
      <c r="H136" s="96"/>
      <c r="I136" s="96"/>
      <c r="J136" s="96"/>
      <c r="K136" s="96"/>
      <c r="L136" s="96"/>
    </row>
    <row r="137" spans="1:12" ht="12.75">
      <c r="A137" s="142">
        <v>323</v>
      </c>
      <c r="B137" s="143" t="s">
        <v>24</v>
      </c>
      <c r="C137" s="144">
        <f>SUM(C138:C144)</f>
        <v>61000</v>
      </c>
      <c r="D137" s="144"/>
      <c r="E137" s="144"/>
      <c r="F137" s="144">
        <f>SUM(F138:F144)</f>
        <v>49000</v>
      </c>
      <c r="G137" s="144">
        <f>SUM(G138:G144)</f>
        <v>12000</v>
      </c>
      <c r="H137" s="145"/>
      <c r="I137" s="145"/>
      <c r="J137" s="144"/>
      <c r="K137" s="96"/>
      <c r="L137" s="96"/>
    </row>
    <row r="138" spans="1:12" ht="12.75">
      <c r="A138" s="94">
        <v>3231</v>
      </c>
      <c r="B138" s="95" t="s">
        <v>59</v>
      </c>
      <c r="C138" s="96">
        <v>7000</v>
      </c>
      <c r="D138" s="96"/>
      <c r="E138" s="96"/>
      <c r="F138" s="96"/>
      <c r="G138" s="96">
        <v>7000</v>
      </c>
      <c r="H138" s="96"/>
      <c r="I138" s="96"/>
      <c r="J138" s="96"/>
      <c r="K138" s="96"/>
      <c r="L138" s="96"/>
    </row>
    <row r="139" spans="1:12" ht="25.5">
      <c r="A139" s="94">
        <v>3232</v>
      </c>
      <c r="B139" s="95" t="s">
        <v>60</v>
      </c>
      <c r="C139" s="96">
        <v>2000</v>
      </c>
      <c r="D139" s="96"/>
      <c r="E139" s="96"/>
      <c r="F139" s="96">
        <v>2000</v>
      </c>
      <c r="G139" s="96">
        <v>0</v>
      </c>
      <c r="H139" s="96"/>
      <c r="I139" s="96"/>
      <c r="J139" s="96"/>
      <c r="K139" s="96"/>
      <c r="L139" s="96"/>
    </row>
    <row r="140" spans="1:12" ht="12.75">
      <c r="A140" s="94">
        <v>3233</v>
      </c>
      <c r="B140" s="95" t="s">
        <v>61</v>
      </c>
      <c r="C140" s="96">
        <v>5000</v>
      </c>
      <c r="D140" s="96"/>
      <c r="E140" s="96"/>
      <c r="F140" s="96">
        <v>5000</v>
      </c>
      <c r="G140" s="96">
        <v>0</v>
      </c>
      <c r="H140" s="96"/>
      <c r="I140" s="96"/>
      <c r="J140" s="96"/>
      <c r="K140" s="96"/>
      <c r="L140" s="96"/>
    </row>
    <row r="141" spans="1:12" ht="12.75">
      <c r="A141" s="94">
        <v>3234</v>
      </c>
      <c r="B141" s="95" t="s">
        <v>62</v>
      </c>
      <c r="C141" s="96">
        <v>3000</v>
      </c>
      <c r="D141" s="96"/>
      <c r="E141" s="96"/>
      <c r="F141" s="96"/>
      <c r="G141" s="96">
        <v>3000</v>
      </c>
      <c r="H141" s="96"/>
      <c r="I141" s="96"/>
      <c r="J141" s="96"/>
      <c r="K141" s="96"/>
      <c r="L141" s="96"/>
    </row>
    <row r="142" spans="1:12" ht="12.75">
      <c r="A142" s="94">
        <v>3237</v>
      </c>
      <c r="B142" s="95" t="s">
        <v>63</v>
      </c>
      <c r="C142" s="96">
        <v>2000</v>
      </c>
      <c r="D142" s="96"/>
      <c r="E142" s="96"/>
      <c r="F142" s="96"/>
      <c r="G142" s="96">
        <v>2000</v>
      </c>
      <c r="H142" s="96"/>
      <c r="I142" s="96"/>
      <c r="J142" s="96"/>
      <c r="K142" s="96"/>
      <c r="L142" s="96"/>
    </row>
    <row r="143" spans="1:12" ht="12.75">
      <c r="A143" s="94">
        <v>3238</v>
      </c>
      <c r="B143" s="95" t="s">
        <v>65</v>
      </c>
      <c r="C143" s="96">
        <v>22000</v>
      </c>
      <c r="D143" s="96"/>
      <c r="E143" s="96"/>
      <c r="F143" s="96">
        <v>22000</v>
      </c>
      <c r="G143" s="96">
        <v>0</v>
      </c>
      <c r="H143" s="96"/>
      <c r="I143" s="96"/>
      <c r="J143" s="96"/>
      <c r="K143" s="96"/>
      <c r="L143" s="96"/>
    </row>
    <row r="144" spans="1:12" ht="12.75">
      <c r="A144" s="94">
        <v>3239</v>
      </c>
      <c r="B144" s="95" t="s">
        <v>64</v>
      </c>
      <c r="C144" s="96">
        <v>20000</v>
      </c>
      <c r="D144" s="96"/>
      <c r="E144" s="96"/>
      <c r="F144" s="96">
        <v>20000</v>
      </c>
      <c r="G144" s="96">
        <v>0</v>
      </c>
      <c r="H144" s="96"/>
      <c r="I144" s="96"/>
      <c r="J144" s="96"/>
      <c r="K144" s="96"/>
      <c r="L144" s="96"/>
    </row>
    <row r="145" spans="1:12" ht="12.75">
      <c r="A145" s="142">
        <v>329</v>
      </c>
      <c r="B145" s="143" t="s">
        <v>66</v>
      </c>
      <c r="C145" s="144">
        <f>SUM(F145:I145)</f>
        <v>58950</v>
      </c>
      <c r="D145" s="144"/>
      <c r="E145" s="144"/>
      <c r="F145" s="144">
        <f>SUM(F146:F152)</f>
        <v>25000</v>
      </c>
      <c r="G145" s="144">
        <f>SUM(G146:G152)</f>
        <v>13950</v>
      </c>
      <c r="H145" s="144">
        <v>15000</v>
      </c>
      <c r="I145" s="144">
        <v>5000</v>
      </c>
      <c r="J145" s="144"/>
      <c r="K145" s="96"/>
      <c r="L145" s="96"/>
    </row>
    <row r="146" spans="1:12" ht="12.75">
      <c r="A146" s="94">
        <v>3292</v>
      </c>
      <c r="B146" s="95" t="s">
        <v>67</v>
      </c>
      <c r="C146" s="96">
        <v>0</v>
      </c>
      <c r="D146" s="96"/>
      <c r="E146" s="96"/>
      <c r="F146" s="96"/>
      <c r="G146" s="96">
        <v>0</v>
      </c>
      <c r="H146" s="96"/>
      <c r="I146" s="96"/>
      <c r="J146" s="96"/>
      <c r="K146" s="96"/>
      <c r="L146" s="96"/>
    </row>
    <row r="147" spans="1:12" ht="12.75">
      <c r="A147" s="94">
        <v>3293</v>
      </c>
      <c r="B147" s="95" t="s">
        <v>68</v>
      </c>
      <c r="C147" s="96">
        <v>4000</v>
      </c>
      <c r="D147" s="96"/>
      <c r="E147" s="96"/>
      <c r="F147" s="96"/>
      <c r="G147" s="96">
        <v>4000</v>
      </c>
      <c r="H147" s="96"/>
      <c r="I147" s="96"/>
      <c r="J147" s="96"/>
      <c r="K147" s="96"/>
      <c r="L147" s="96"/>
    </row>
    <row r="148" spans="1:12" ht="12.75">
      <c r="A148" s="94">
        <v>3294</v>
      </c>
      <c r="B148" s="95" t="s">
        <v>69</v>
      </c>
      <c r="C148" s="96">
        <v>450</v>
      </c>
      <c r="D148" s="96"/>
      <c r="E148" s="96"/>
      <c r="F148" s="96"/>
      <c r="G148" s="96">
        <v>450</v>
      </c>
      <c r="H148" s="96"/>
      <c r="I148" s="96"/>
      <c r="J148" s="96"/>
      <c r="K148" s="96"/>
      <c r="L148" s="96"/>
    </row>
    <row r="149" spans="1:12" ht="12.75">
      <c r="A149" s="94">
        <v>3295</v>
      </c>
      <c r="B149" s="95" t="s">
        <v>70</v>
      </c>
      <c r="C149" s="96">
        <v>1000</v>
      </c>
      <c r="D149" s="96"/>
      <c r="E149" s="96"/>
      <c r="F149" s="96"/>
      <c r="G149" s="96">
        <v>1000</v>
      </c>
      <c r="H149" s="96"/>
      <c r="I149" s="96"/>
      <c r="J149" s="96"/>
      <c r="K149" s="96"/>
      <c r="L149" s="96"/>
    </row>
    <row r="150" spans="1:12" ht="12.75">
      <c r="A150" s="94">
        <v>3299</v>
      </c>
      <c r="B150" s="95" t="s">
        <v>66</v>
      </c>
      <c r="C150" s="96">
        <v>7000</v>
      </c>
      <c r="D150" s="96"/>
      <c r="E150" s="96"/>
      <c r="F150" s="96"/>
      <c r="G150" s="96">
        <v>7000</v>
      </c>
      <c r="H150" s="96"/>
      <c r="I150" s="96"/>
      <c r="J150" s="96"/>
      <c r="K150" s="96"/>
      <c r="L150" s="96"/>
    </row>
    <row r="151" spans="1:12" ht="12.75">
      <c r="A151" s="94">
        <v>3299</v>
      </c>
      <c r="B151" s="95" t="s">
        <v>71</v>
      </c>
      <c r="C151" s="96">
        <v>5000</v>
      </c>
      <c r="D151" s="96"/>
      <c r="E151" s="96"/>
      <c r="F151" s="96">
        <v>5000</v>
      </c>
      <c r="G151" s="96"/>
      <c r="H151" s="96"/>
      <c r="I151" s="96"/>
      <c r="J151" s="96"/>
      <c r="K151" s="96"/>
      <c r="L151" s="96"/>
    </row>
    <row r="152" spans="1:12" ht="12.75">
      <c r="A152" s="94">
        <v>3299</v>
      </c>
      <c r="B152" s="95" t="s">
        <v>72</v>
      </c>
      <c r="C152" s="96">
        <f>SUM(F152:I152)</f>
        <v>41500</v>
      </c>
      <c r="D152" s="96"/>
      <c r="E152" s="96"/>
      <c r="F152" s="96">
        <v>20000</v>
      </c>
      <c r="G152" s="96">
        <v>1500</v>
      </c>
      <c r="H152" s="96">
        <v>15000</v>
      </c>
      <c r="I152" s="96">
        <v>5000</v>
      </c>
      <c r="J152" s="96"/>
      <c r="K152" s="96"/>
      <c r="L152" s="96"/>
    </row>
    <row r="153" spans="1:12" ht="12.75">
      <c r="A153" s="148">
        <v>34</v>
      </c>
      <c r="B153" s="149" t="s">
        <v>25</v>
      </c>
      <c r="C153" s="150">
        <v>3700</v>
      </c>
      <c r="D153" s="150"/>
      <c r="E153" s="150"/>
      <c r="F153" s="150"/>
      <c r="G153" s="150">
        <f>SUM(G154)</f>
        <v>3700</v>
      </c>
      <c r="H153" s="150"/>
      <c r="I153" s="150"/>
      <c r="J153" s="150"/>
      <c r="K153" s="99"/>
      <c r="L153" s="99"/>
    </row>
    <row r="154" spans="1:12" ht="12.75">
      <c r="A154" s="142">
        <v>343</v>
      </c>
      <c r="B154" s="143" t="s">
        <v>26</v>
      </c>
      <c r="C154" s="144">
        <v>3700</v>
      </c>
      <c r="D154" s="144"/>
      <c r="E154" s="144"/>
      <c r="F154" s="145"/>
      <c r="G154" s="144">
        <v>3700</v>
      </c>
      <c r="H154" s="145"/>
      <c r="I154" s="145"/>
      <c r="J154" s="145"/>
      <c r="K154" s="96"/>
      <c r="L154" s="96"/>
    </row>
    <row r="155" spans="1:12" ht="12.75">
      <c r="A155" s="94">
        <v>3431</v>
      </c>
      <c r="B155" s="95" t="s">
        <v>73</v>
      </c>
      <c r="C155" s="96">
        <v>3600</v>
      </c>
      <c r="D155" s="96"/>
      <c r="E155" s="96"/>
      <c r="F155" s="96"/>
      <c r="G155" s="96">
        <v>3600</v>
      </c>
      <c r="H155" s="96"/>
      <c r="I155" s="96"/>
      <c r="J155" s="96"/>
      <c r="K155" s="96"/>
      <c r="L155" s="96"/>
    </row>
    <row r="156" spans="1:12" ht="12.75">
      <c r="A156" s="94">
        <v>3433</v>
      </c>
      <c r="B156" s="95" t="s">
        <v>74</v>
      </c>
      <c r="C156" s="96">
        <v>100</v>
      </c>
      <c r="D156" s="96"/>
      <c r="E156" s="96"/>
      <c r="F156" s="96"/>
      <c r="G156" s="96">
        <v>100</v>
      </c>
      <c r="H156" s="96"/>
      <c r="I156" s="96"/>
      <c r="J156" s="96"/>
      <c r="K156" s="96"/>
      <c r="L156" s="96"/>
    </row>
    <row r="157" spans="1:12" ht="25.5">
      <c r="A157" s="152">
        <v>4</v>
      </c>
      <c r="B157" s="153" t="s">
        <v>27</v>
      </c>
      <c r="C157" s="154">
        <f>SUM(F157:I157)</f>
        <v>316000</v>
      </c>
      <c r="D157" s="154"/>
      <c r="E157" s="154"/>
      <c r="F157" s="154">
        <v>83000</v>
      </c>
      <c r="G157" s="154"/>
      <c r="H157" s="154">
        <v>228000</v>
      </c>
      <c r="I157" s="154">
        <v>5000</v>
      </c>
      <c r="J157" s="155"/>
      <c r="K157" s="96"/>
      <c r="L157" s="96"/>
    </row>
    <row r="158" spans="1:12" ht="25.5">
      <c r="A158" s="148">
        <v>42</v>
      </c>
      <c r="B158" s="149" t="s">
        <v>42</v>
      </c>
      <c r="C158" s="150">
        <f>SUM(F158:I158)</f>
        <v>316000</v>
      </c>
      <c r="D158" s="150"/>
      <c r="E158" s="150"/>
      <c r="F158" s="150">
        <v>83000</v>
      </c>
      <c r="G158" s="150"/>
      <c r="H158" s="150">
        <v>228000</v>
      </c>
      <c r="I158" s="150">
        <v>5000</v>
      </c>
      <c r="J158" s="151"/>
      <c r="K158" s="96"/>
      <c r="L158" s="96"/>
    </row>
    <row r="159" spans="1:12" ht="12.75">
      <c r="A159" s="142">
        <v>422</v>
      </c>
      <c r="B159" s="143" t="s">
        <v>75</v>
      </c>
      <c r="C159" s="144">
        <f>SUM(F159:I159)</f>
        <v>239000</v>
      </c>
      <c r="D159" s="144"/>
      <c r="E159" s="144"/>
      <c r="F159" s="144">
        <v>64000</v>
      </c>
      <c r="G159" s="144"/>
      <c r="H159" s="144">
        <f>SUM(H160:H161)</f>
        <v>175000</v>
      </c>
      <c r="I159" s="144"/>
      <c r="J159" s="145"/>
      <c r="K159" s="96"/>
      <c r="L159" s="96"/>
    </row>
    <row r="160" spans="1:12" ht="12.75">
      <c r="A160" s="94">
        <v>4221</v>
      </c>
      <c r="B160" s="95" t="s">
        <v>76</v>
      </c>
      <c r="C160" s="96">
        <f>SUM(F160:I160)</f>
        <v>220000</v>
      </c>
      <c r="D160" s="96"/>
      <c r="E160" s="96"/>
      <c r="F160" s="96">
        <v>55000</v>
      </c>
      <c r="G160" s="96"/>
      <c r="H160" s="96">
        <v>165000</v>
      </c>
      <c r="I160" s="96"/>
      <c r="J160" s="96"/>
      <c r="K160" s="96"/>
      <c r="L160" s="96"/>
    </row>
    <row r="161" spans="1:12" ht="12.75">
      <c r="A161" s="94">
        <v>4221</v>
      </c>
      <c r="B161" s="95" t="s">
        <v>77</v>
      </c>
      <c r="C161" s="96">
        <f>SUM(F161:H161)</f>
        <v>19000</v>
      </c>
      <c r="D161" s="96"/>
      <c r="E161" s="96"/>
      <c r="F161" s="96">
        <v>9000</v>
      </c>
      <c r="G161" s="96"/>
      <c r="H161" s="96">
        <v>10000</v>
      </c>
      <c r="I161" s="96"/>
      <c r="J161" s="99"/>
      <c r="K161" s="99"/>
      <c r="L161" s="99"/>
    </row>
    <row r="162" spans="1:12" ht="12.75">
      <c r="A162" s="142">
        <v>424</v>
      </c>
      <c r="B162" s="143" t="s">
        <v>78</v>
      </c>
      <c r="C162" s="144">
        <f>SUM(F162:I162)</f>
        <v>77000</v>
      </c>
      <c r="D162" s="144"/>
      <c r="E162" s="144"/>
      <c r="F162" s="144">
        <v>19000</v>
      </c>
      <c r="G162" s="144"/>
      <c r="H162" s="144">
        <v>53000</v>
      </c>
      <c r="I162" s="144">
        <v>5000</v>
      </c>
      <c r="J162" s="145"/>
      <c r="K162" s="96"/>
      <c r="L162" s="96"/>
    </row>
    <row r="163" spans="1:12" ht="13.5" thickBot="1">
      <c r="A163" s="132">
        <v>4241</v>
      </c>
      <c r="B163" s="133" t="s">
        <v>79</v>
      </c>
      <c r="C163" s="134">
        <f>SUM(F163:I163)</f>
        <v>77000</v>
      </c>
      <c r="D163" s="134"/>
      <c r="E163" s="134"/>
      <c r="F163" s="134">
        <v>19000</v>
      </c>
      <c r="G163" s="134"/>
      <c r="H163" s="134">
        <v>53000</v>
      </c>
      <c r="I163" s="134">
        <v>5000</v>
      </c>
      <c r="J163" s="135"/>
      <c r="K163" s="135"/>
      <c r="L163" s="135"/>
    </row>
    <row r="164" spans="1:12" ht="13.5" thickBot="1">
      <c r="A164" s="136"/>
      <c r="B164" s="137" t="s">
        <v>83</v>
      </c>
      <c r="C164" s="139">
        <f>SUM(F164:I164)</f>
        <v>1113836</v>
      </c>
      <c r="D164" s="139"/>
      <c r="E164" s="139"/>
      <c r="F164" s="139">
        <v>804186</v>
      </c>
      <c r="G164" s="139">
        <v>46650</v>
      </c>
      <c r="H164" s="139">
        <v>253000</v>
      </c>
      <c r="I164" s="139">
        <v>10000</v>
      </c>
      <c r="J164" s="139"/>
      <c r="K164" s="138"/>
      <c r="L164" s="138"/>
    </row>
    <row r="165" spans="1:12" ht="12.75">
      <c r="A165" s="166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8"/>
    </row>
    <row r="166" spans="1:12" ht="13.5" thickBot="1">
      <c r="A166" s="132">
        <v>4241</v>
      </c>
      <c r="B166" s="133" t="s">
        <v>79</v>
      </c>
      <c r="C166" s="134">
        <v>75000</v>
      </c>
      <c r="D166" s="134"/>
      <c r="E166" s="134"/>
      <c r="F166" s="134">
        <v>15000</v>
      </c>
      <c r="G166" s="135"/>
      <c r="H166" s="134">
        <v>53000</v>
      </c>
      <c r="I166" s="134">
        <v>4000</v>
      </c>
      <c r="J166" s="135"/>
      <c r="K166" s="135"/>
      <c r="L166" s="135"/>
    </row>
    <row r="167" spans="1:12" ht="13.5" thickBot="1">
      <c r="A167" s="136"/>
      <c r="B167" s="137" t="s">
        <v>83</v>
      </c>
      <c r="C167" s="139">
        <v>1106460</v>
      </c>
      <c r="D167" s="139"/>
      <c r="E167" s="139"/>
      <c r="F167" s="139">
        <v>730244</v>
      </c>
      <c r="G167" s="139">
        <f>SUM(G156,G127)</f>
        <v>100</v>
      </c>
      <c r="H167" s="139">
        <f>SUM(H160,H127)</f>
        <v>165000</v>
      </c>
      <c r="I167" s="139">
        <v>6000</v>
      </c>
      <c r="J167" s="138"/>
      <c r="K167" s="138"/>
      <c r="L167" s="138"/>
    </row>
    <row r="168" spans="1:12" ht="12.75">
      <c r="A168" s="62"/>
      <c r="B168" s="8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62"/>
      <c r="B169" s="8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62"/>
      <c r="B170" s="8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62"/>
      <c r="B171" s="8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62"/>
      <c r="B172" s="8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62"/>
      <c r="B173" s="8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62"/>
      <c r="B174" s="8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62"/>
      <c r="B175" s="8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62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62"/>
      <c r="B177" s="8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62"/>
      <c r="B178" s="8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62"/>
      <c r="B179" s="8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62"/>
      <c r="B180" s="8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62"/>
      <c r="B181" s="8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62"/>
      <c r="B182" s="8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62"/>
      <c r="B183" s="8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62"/>
      <c r="B184" s="8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62"/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62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62"/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62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62"/>
      <c r="B189" s="8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62"/>
      <c r="B190" s="8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62"/>
      <c r="B191" s="8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62"/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62"/>
      <c r="B193" s="8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62"/>
      <c r="B194" s="8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8">
      <c r="A195" s="243" t="s">
        <v>85</v>
      </c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</row>
    <row r="196" spans="1:12" ht="12.75">
      <c r="A196" s="82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ht="76.5">
      <c r="A197" s="5" t="s">
        <v>15</v>
      </c>
      <c r="B197" s="86" t="s">
        <v>16</v>
      </c>
      <c r="C197" s="5" t="s">
        <v>84</v>
      </c>
      <c r="D197" s="5"/>
      <c r="E197" s="5"/>
      <c r="F197" s="5" t="s">
        <v>9</v>
      </c>
      <c r="G197" s="5" t="s">
        <v>10</v>
      </c>
      <c r="H197" s="5" t="s">
        <v>80</v>
      </c>
      <c r="I197" s="5" t="s">
        <v>81</v>
      </c>
      <c r="J197" s="5" t="s">
        <v>82</v>
      </c>
      <c r="K197" s="5" t="s">
        <v>11</v>
      </c>
      <c r="L197" s="5" t="s">
        <v>12</v>
      </c>
    </row>
    <row r="198" spans="1:12" ht="12.75">
      <c r="A198" s="101"/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1:12" ht="25.5">
      <c r="A199" s="102"/>
      <c r="B199" s="92" t="s">
        <v>44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1:12" ht="12.75">
      <c r="A200" s="100"/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1:12" ht="12.75">
      <c r="A201" s="97">
        <v>1013</v>
      </c>
      <c r="B201" s="98" t="s">
        <v>43</v>
      </c>
      <c r="C201" s="99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1:12" ht="25.5">
      <c r="A202" s="97" t="s">
        <v>45</v>
      </c>
      <c r="B202" s="98" t="s">
        <v>46</v>
      </c>
      <c r="C202" s="99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1:12" ht="12.75">
      <c r="A203" s="152">
        <v>3</v>
      </c>
      <c r="B203" s="153" t="s">
        <v>40</v>
      </c>
      <c r="C203" s="154">
        <v>974460</v>
      </c>
      <c r="D203" s="154"/>
      <c r="E203" s="154"/>
      <c r="F203" s="154">
        <v>677460</v>
      </c>
      <c r="G203" s="154">
        <v>40700</v>
      </c>
      <c r="H203" s="154">
        <v>10000</v>
      </c>
      <c r="I203" s="154">
        <v>2000</v>
      </c>
      <c r="J203" s="154">
        <v>19048</v>
      </c>
      <c r="K203" s="99"/>
      <c r="L203" s="99"/>
    </row>
    <row r="204" spans="1:12" ht="12.75">
      <c r="A204" s="148">
        <v>31</v>
      </c>
      <c r="B204" s="149" t="s">
        <v>17</v>
      </c>
      <c r="C204" s="150">
        <v>790576</v>
      </c>
      <c r="D204" s="150"/>
      <c r="E204" s="150"/>
      <c r="F204" s="150">
        <v>583710</v>
      </c>
      <c r="G204" s="150"/>
      <c r="H204" s="150"/>
      <c r="I204" s="150"/>
      <c r="J204" s="150"/>
      <c r="K204" s="99"/>
      <c r="L204" s="99"/>
    </row>
    <row r="205" spans="1:12" ht="12.75">
      <c r="A205" s="142">
        <v>311</v>
      </c>
      <c r="B205" s="143" t="s">
        <v>18</v>
      </c>
      <c r="C205" s="144">
        <v>649465</v>
      </c>
      <c r="D205" s="144"/>
      <c r="E205" s="144"/>
      <c r="F205" s="144">
        <v>486000</v>
      </c>
      <c r="G205" s="145"/>
      <c r="H205" s="145"/>
      <c r="I205" s="145"/>
      <c r="J205" s="145"/>
      <c r="K205" s="96"/>
      <c r="L205" s="96"/>
    </row>
    <row r="206" spans="1:12" ht="12.75">
      <c r="A206" s="94">
        <v>3111</v>
      </c>
      <c r="B206" s="95" t="s">
        <v>47</v>
      </c>
      <c r="C206" s="96">
        <v>649465</v>
      </c>
      <c r="D206" s="96"/>
      <c r="E206" s="96"/>
      <c r="F206" s="96">
        <v>486000</v>
      </c>
      <c r="G206" s="96"/>
      <c r="H206" s="96"/>
      <c r="I206" s="96"/>
      <c r="J206" s="96"/>
      <c r="K206" s="96"/>
      <c r="L206" s="96"/>
    </row>
    <row r="207" spans="1:12" ht="12.75">
      <c r="A207" s="142">
        <v>312</v>
      </c>
      <c r="B207" s="143" t="s">
        <v>19</v>
      </c>
      <c r="C207" s="144">
        <v>33950</v>
      </c>
      <c r="D207" s="144"/>
      <c r="E207" s="144"/>
      <c r="F207" s="144">
        <v>17520</v>
      </c>
      <c r="G207" s="145"/>
      <c r="H207" s="145"/>
      <c r="I207" s="145"/>
      <c r="J207" s="145"/>
      <c r="K207" s="96"/>
      <c r="L207" s="96"/>
    </row>
    <row r="208" spans="1:12" ht="12.75">
      <c r="A208" s="94">
        <v>3121</v>
      </c>
      <c r="B208" s="95" t="s">
        <v>19</v>
      </c>
      <c r="C208" s="96">
        <v>33950</v>
      </c>
      <c r="D208" s="96"/>
      <c r="E208" s="96"/>
      <c r="F208" s="96">
        <v>17520</v>
      </c>
      <c r="G208" s="96"/>
      <c r="H208" s="96"/>
      <c r="I208" s="96"/>
      <c r="J208" s="96"/>
      <c r="K208" s="96"/>
      <c r="L208" s="96"/>
    </row>
    <row r="209" spans="1:12" ht="12.75">
      <c r="A209" s="142">
        <v>313</v>
      </c>
      <c r="B209" s="143" t="s">
        <v>20</v>
      </c>
      <c r="C209" s="144">
        <v>107161</v>
      </c>
      <c r="D209" s="144"/>
      <c r="E209" s="144"/>
      <c r="F209" s="144">
        <v>80190</v>
      </c>
      <c r="G209" s="145"/>
      <c r="H209" s="145"/>
      <c r="I209" s="145"/>
      <c r="J209" s="145"/>
      <c r="K209" s="96"/>
      <c r="L209" s="96"/>
    </row>
    <row r="210" spans="1:12" ht="12.75">
      <c r="A210" s="146">
        <v>3132</v>
      </c>
      <c r="B210" s="147" t="s">
        <v>48</v>
      </c>
      <c r="C210" s="141">
        <v>107161</v>
      </c>
      <c r="D210" s="141"/>
      <c r="E210" s="141"/>
      <c r="F210" s="141">
        <v>80190</v>
      </c>
      <c r="G210" s="141"/>
      <c r="H210" s="141"/>
      <c r="I210" s="141"/>
      <c r="J210" s="96"/>
      <c r="K210" s="96"/>
      <c r="L210" s="96"/>
    </row>
    <row r="211" spans="1:12" ht="12.75">
      <c r="A211" s="148">
        <v>32</v>
      </c>
      <c r="B211" s="149" t="s">
        <v>21</v>
      </c>
      <c r="C211" s="150">
        <v>179684</v>
      </c>
      <c r="D211" s="150"/>
      <c r="E211" s="150"/>
      <c r="F211" s="150">
        <v>93750</v>
      </c>
      <c r="G211" s="150">
        <v>37000</v>
      </c>
      <c r="H211" s="150">
        <v>10000</v>
      </c>
      <c r="I211" s="150">
        <v>2000</v>
      </c>
      <c r="J211" s="150">
        <v>19048</v>
      </c>
      <c r="K211" s="99"/>
      <c r="L211" s="99"/>
    </row>
    <row r="212" spans="1:12" ht="12.75">
      <c r="A212" s="142">
        <v>321</v>
      </c>
      <c r="B212" s="143" t="s">
        <v>22</v>
      </c>
      <c r="C212" s="144">
        <f>SUM(C213:C215)</f>
        <v>24750</v>
      </c>
      <c r="D212" s="144"/>
      <c r="E212" s="144"/>
      <c r="F212" s="144">
        <v>13750</v>
      </c>
      <c r="G212" s="144">
        <v>3000</v>
      </c>
      <c r="H212" s="145"/>
      <c r="I212" s="145"/>
      <c r="J212" s="145"/>
      <c r="K212" s="96"/>
      <c r="L212" s="96"/>
    </row>
    <row r="213" spans="1:12" ht="12.75">
      <c r="A213" s="94">
        <v>3211</v>
      </c>
      <c r="B213" s="95" t="s">
        <v>49</v>
      </c>
      <c r="C213" s="96">
        <v>4500</v>
      </c>
      <c r="D213" s="96"/>
      <c r="E213" s="96"/>
      <c r="F213" s="96"/>
      <c r="G213" s="96">
        <v>2500</v>
      </c>
      <c r="H213" s="96"/>
      <c r="I213" s="96"/>
      <c r="J213" s="96"/>
      <c r="K213" s="96"/>
      <c r="L213" s="96"/>
    </row>
    <row r="214" spans="1:12" ht="12.75">
      <c r="A214" s="94">
        <v>3212</v>
      </c>
      <c r="B214" s="95" t="s">
        <v>50</v>
      </c>
      <c r="C214" s="96">
        <v>19250</v>
      </c>
      <c r="D214" s="96"/>
      <c r="E214" s="96"/>
      <c r="F214" s="96">
        <v>13750</v>
      </c>
      <c r="G214" s="96"/>
      <c r="H214" s="96"/>
      <c r="I214" s="96"/>
      <c r="J214" s="96"/>
      <c r="K214" s="96"/>
      <c r="L214" s="96"/>
    </row>
    <row r="215" spans="1:12" ht="12.75">
      <c r="A215" s="94">
        <v>3213</v>
      </c>
      <c r="B215" s="95" t="s">
        <v>51</v>
      </c>
      <c r="C215" s="96">
        <v>1000</v>
      </c>
      <c r="D215" s="96"/>
      <c r="E215" s="96"/>
      <c r="F215" s="96"/>
      <c r="G215" s="96">
        <v>500</v>
      </c>
      <c r="H215" s="96"/>
      <c r="I215" s="96"/>
      <c r="J215" s="96"/>
      <c r="K215" s="96"/>
      <c r="L215" s="96"/>
    </row>
    <row r="216" spans="1:12" ht="12.75">
      <c r="A216" s="142">
        <v>322</v>
      </c>
      <c r="B216" s="143" t="s">
        <v>23</v>
      </c>
      <c r="C216" s="144">
        <f>SUM(C217:C223)</f>
        <v>57500</v>
      </c>
      <c r="D216" s="144"/>
      <c r="E216" s="144"/>
      <c r="F216" s="144">
        <f>SUM(F217:F223)</f>
        <v>32000</v>
      </c>
      <c r="G216" s="144">
        <f>SUM(G217:G223)</f>
        <v>12700</v>
      </c>
      <c r="H216" s="144">
        <v>10000</v>
      </c>
      <c r="I216" s="145"/>
      <c r="J216" s="144">
        <v>4048</v>
      </c>
      <c r="K216" s="96"/>
      <c r="L216" s="96"/>
    </row>
    <row r="217" spans="1:12" ht="25.5">
      <c r="A217" s="94">
        <v>3221</v>
      </c>
      <c r="B217" s="95" t="s">
        <v>52</v>
      </c>
      <c r="C217" s="96">
        <v>10000</v>
      </c>
      <c r="D217" s="96"/>
      <c r="E217" s="96"/>
      <c r="F217" s="96">
        <v>1000</v>
      </c>
      <c r="G217" s="96">
        <v>8000</v>
      </c>
      <c r="H217" s="96"/>
      <c r="I217" s="96"/>
      <c r="J217" s="96">
        <v>4048</v>
      </c>
      <c r="K217" s="96"/>
      <c r="L217" s="96"/>
    </row>
    <row r="218" spans="1:12" ht="12.75">
      <c r="A218" s="94">
        <v>3221</v>
      </c>
      <c r="B218" s="95" t="s">
        <v>53</v>
      </c>
      <c r="C218" s="96">
        <v>10000</v>
      </c>
      <c r="D218" s="96"/>
      <c r="E218" s="96"/>
      <c r="F218" s="96"/>
      <c r="G218" s="96"/>
      <c r="H218" s="96">
        <v>10000</v>
      </c>
      <c r="I218" s="96"/>
      <c r="J218" s="96"/>
      <c r="K218" s="96"/>
      <c r="L218" s="96"/>
    </row>
    <row r="219" spans="1:12" ht="12.75">
      <c r="A219" s="94">
        <v>3222</v>
      </c>
      <c r="B219" s="95" t="s">
        <v>54</v>
      </c>
      <c r="C219" s="96">
        <v>2500</v>
      </c>
      <c r="D219" s="96"/>
      <c r="E219" s="96"/>
      <c r="F219" s="96"/>
      <c r="G219" s="96">
        <v>1700</v>
      </c>
      <c r="H219" s="96"/>
      <c r="I219" s="96"/>
      <c r="J219" s="96"/>
      <c r="K219" s="96"/>
      <c r="L219" s="96"/>
    </row>
    <row r="220" spans="1:12" ht="12.75">
      <c r="A220" s="94">
        <v>3222</v>
      </c>
      <c r="B220" s="95" t="s">
        <v>55</v>
      </c>
      <c r="C220" s="96">
        <v>11000</v>
      </c>
      <c r="D220" s="96"/>
      <c r="E220" s="96"/>
      <c r="F220" s="96">
        <v>10000</v>
      </c>
      <c r="G220" s="96"/>
      <c r="H220" s="96"/>
      <c r="I220" s="96"/>
      <c r="J220" s="96"/>
      <c r="K220" s="96"/>
      <c r="L220" s="96"/>
    </row>
    <row r="221" spans="1:12" ht="12.75">
      <c r="A221" s="94">
        <v>3223</v>
      </c>
      <c r="B221" s="95" t="s">
        <v>56</v>
      </c>
      <c r="C221" s="96">
        <v>20000</v>
      </c>
      <c r="D221" s="96"/>
      <c r="E221" s="96"/>
      <c r="F221" s="96">
        <v>21000</v>
      </c>
      <c r="G221" s="96"/>
      <c r="H221" s="96"/>
      <c r="I221" s="96"/>
      <c r="J221" s="96"/>
      <c r="K221" s="96"/>
      <c r="L221" s="96"/>
    </row>
    <row r="222" spans="1:12" ht="25.5">
      <c r="A222" s="94">
        <v>3224</v>
      </c>
      <c r="B222" s="95" t="s">
        <v>57</v>
      </c>
      <c r="C222" s="96">
        <v>2000</v>
      </c>
      <c r="D222" s="96"/>
      <c r="E222" s="96"/>
      <c r="F222" s="96"/>
      <c r="G222" s="96">
        <v>1000</v>
      </c>
      <c r="H222" s="96"/>
      <c r="I222" s="96"/>
      <c r="J222" s="96"/>
      <c r="K222" s="96"/>
      <c r="L222" s="96"/>
    </row>
    <row r="223" spans="1:12" ht="12.75">
      <c r="A223" s="94">
        <v>3225</v>
      </c>
      <c r="B223" s="95" t="s">
        <v>58</v>
      </c>
      <c r="C223" s="96">
        <v>2000</v>
      </c>
      <c r="D223" s="96"/>
      <c r="E223" s="96"/>
      <c r="F223" s="96"/>
      <c r="G223" s="96">
        <v>2000</v>
      </c>
      <c r="H223" s="96"/>
      <c r="I223" s="96"/>
      <c r="J223" s="96"/>
      <c r="K223" s="96"/>
      <c r="L223" s="96"/>
    </row>
    <row r="224" spans="1:12" ht="12.75">
      <c r="A224" s="142">
        <v>323</v>
      </c>
      <c r="B224" s="143" t="s">
        <v>24</v>
      </c>
      <c r="C224" s="144">
        <f>SUM(C225:C231)</f>
        <v>46056</v>
      </c>
      <c r="D224" s="144"/>
      <c r="E224" s="144"/>
      <c r="F224" s="144">
        <f>SUM(F225:F231)</f>
        <v>29000</v>
      </c>
      <c r="G224" s="144">
        <f>SUM(G225:G231)</f>
        <v>11000</v>
      </c>
      <c r="H224" s="145"/>
      <c r="I224" s="145"/>
      <c r="J224" s="144">
        <v>15000</v>
      </c>
      <c r="K224" s="96"/>
      <c r="L224" s="96"/>
    </row>
    <row r="225" spans="1:12" ht="12.75">
      <c r="A225" s="94">
        <v>3231</v>
      </c>
      <c r="B225" s="95" t="s">
        <v>59</v>
      </c>
      <c r="C225" s="96">
        <v>7000</v>
      </c>
      <c r="D225" s="96"/>
      <c r="E225" s="96"/>
      <c r="F225" s="96"/>
      <c r="G225" s="96">
        <v>2000</v>
      </c>
      <c r="H225" s="96"/>
      <c r="I225" s="96"/>
      <c r="J225" s="96"/>
      <c r="K225" s="96"/>
      <c r="L225" s="96"/>
    </row>
    <row r="226" spans="1:12" ht="25.5">
      <c r="A226" s="94">
        <v>3232</v>
      </c>
      <c r="B226" s="95" t="s">
        <v>60</v>
      </c>
      <c r="C226" s="96">
        <v>7956</v>
      </c>
      <c r="D226" s="96"/>
      <c r="E226" s="96"/>
      <c r="F226" s="96">
        <v>2000</v>
      </c>
      <c r="G226" s="96">
        <v>0</v>
      </c>
      <c r="H226" s="96"/>
      <c r="I226" s="96"/>
      <c r="J226" s="96"/>
      <c r="K226" s="96"/>
      <c r="L226" s="96"/>
    </row>
    <row r="227" spans="1:12" ht="12.75">
      <c r="A227" s="94">
        <v>3233</v>
      </c>
      <c r="B227" s="95" t="s">
        <v>61</v>
      </c>
      <c r="C227" s="96">
        <v>3000</v>
      </c>
      <c r="D227" s="96"/>
      <c r="E227" s="96"/>
      <c r="F227" s="96">
        <v>5000</v>
      </c>
      <c r="G227" s="96">
        <v>0</v>
      </c>
      <c r="H227" s="96"/>
      <c r="I227" s="96"/>
      <c r="J227" s="96"/>
      <c r="K227" s="96"/>
      <c r="L227" s="96"/>
    </row>
    <row r="228" spans="1:12" ht="12.75">
      <c r="A228" s="94">
        <v>3234</v>
      </c>
      <c r="B228" s="95" t="s">
        <v>62</v>
      </c>
      <c r="C228" s="96">
        <v>3500</v>
      </c>
      <c r="D228" s="96"/>
      <c r="E228" s="96"/>
      <c r="F228" s="96"/>
      <c r="G228" s="96">
        <v>3000</v>
      </c>
      <c r="H228" s="96"/>
      <c r="I228" s="96"/>
      <c r="J228" s="96"/>
      <c r="K228" s="96"/>
      <c r="L228" s="96"/>
    </row>
    <row r="229" spans="1:12" ht="12.75">
      <c r="A229" s="94">
        <v>3237</v>
      </c>
      <c r="B229" s="95" t="s">
        <v>63</v>
      </c>
      <c r="C229" s="96">
        <v>4600</v>
      </c>
      <c r="D229" s="96"/>
      <c r="E229" s="96"/>
      <c r="F229" s="96"/>
      <c r="G229" s="96">
        <v>1000</v>
      </c>
      <c r="H229" s="96"/>
      <c r="I229" s="96"/>
      <c r="J229" s="96"/>
      <c r="K229" s="96"/>
      <c r="L229" s="96"/>
    </row>
    <row r="230" spans="1:12" ht="12.75">
      <c r="A230" s="94">
        <v>3238</v>
      </c>
      <c r="B230" s="95" t="s">
        <v>65</v>
      </c>
      <c r="C230" s="96">
        <v>15000</v>
      </c>
      <c r="D230" s="96"/>
      <c r="E230" s="96"/>
      <c r="F230" s="96">
        <v>22000</v>
      </c>
      <c r="G230" s="96"/>
      <c r="H230" s="96"/>
      <c r="I230" s="96"/>
      <c r="J230" s="96"/>
      <c r="K230" s="96"/>
      <c r="L230" s="96"/>
    </row>
    <row r="231" spans="1:12" ht="12.75">
      <c r="A231" s="94">
        <v>3239</v>
      </c>
      <c r="B231" s="95" t="s">
        <v>64</v>
      </c>
      <c r="C231" s="96">
        <v>5000</v>
      </c>
      <c r="D231" s="96"/>
      <c r="E231" s="96"/>
      <c r="F231" s="96"/>
      <c r="G231" s="96">
        <v>5000</v>
      </c>
      <c r="H231" s="96"/>
      <c r="I231" s="96"/>
      <c r="J231" s="96">
        <v>15000</v>
      </c>
      <c r="K231" s="96"/>
      <c r="L231" s="96"/>
    </row>
    <row r="232" spans="1:12" ht="12.75">
      <c r="A232" s="142">
        <v>329</v>
      </c>
      <c r="B232" s="143" t="s">
        <v>66</v>
      </c>
      <c r="C232" s="144">
        <v>51378</v>
      </c>
      <c r="D232" s="144"/>
      <c r="E232" s="144"/>
      <c r="F232" s="144">
        <f>SUM(F233:F239)</f>
        <v>19000</v>
      </c>
      <c r="G232" s="144">
        <f>SUM(G233:G239)</f>
        <v>10300</v>
      </c>
      <c r="H232" s="144"/>
      <c r="I232" s="144">
        <v>2000</v>
      </c>
      <c r="J232" s="144"/>
      <c r="K232" s="96"/>
      <c r="L232" s="96"/>
    </row>
    <row r="233" spans="1:12" ht="12.75">
      <c r="A233" s="94">
        <v>3292</v>
      </c>
      <c r="B233" s="95" t="s">
        <v>67</v>
      </c>
      <c r="C233" s="96">
        <v>8778</v>
      </c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1:12" ht="12.75">
      <c r="A234" s="94">
        <v>3293</v>
      </c>
      <c r="B234" s="95" t="s">
        <v>68</v>
      </c>
      <c r="C234" s="96">
        <v>4000</v>
      </c>
      <c r="D234" s="96"/>
      <c r="E234" s="96"/>
      <c r="F234" s="96"/>
      <c r="G234" s="96">
        <v>2000</v>
      </c>
      <c r="H234" s="96"/>
      <c r="I234" s="96"/>
      <c r="J234" s="96"/>
      <c r="K234" s="96"/>
      <c r="L234" s="96"/>
    </row>
    <row r="235" spans="1:12" ht="12.75">
      <c r="A235" s="94">
        <v>3294</v>
      </c>
      <c r="B235" s="95" t="s">
        <v>69</v>
      </c>
      <c r="C235" s="96">
        <v>400</v>
      </c>
      <c r="D235" s="96"/>
      <c r="E235" s="96"/>
      <c r="F235" s="96"/>
      <c r="G235" s="96">
        <v>300</v>
      </c>
      <c r="H235" s="96"/>
      <c r="I235" s="96"/>
      <c r="J235" s="96"/>
      <c r="K235" s="96"/>
      <c r="L235" s="96"/>
    </row>
    <row r="236" spans="1:12" ht="12.75">
      <c r="A236" s="94">
        <v>3295</v>
      </c>
      <c r="B236" s="95" t="s">
        <v>70</v>
      </c>
      <c r="C236" s="96">
        <v>2000</v>
      </c>
      <c r="D236" s="96"/>
      <c r="E236" s="96"/>
      <c r="F236" s="96"/>
      <c r="G236" s="96">
        <v>1000</v>
      </c>
      <c r="H236" s="96"/>
      <c r="I236" s="96"/>
      <c r="J236" s="96"/>
      <c r="K236" s="96"/>
      <c r="L236" s="96"/>
    </row>
    <row r="237" spans="1:12" ht="12.75">
      <c r="A237" s="94">
        <v>3299</v>
      </c>
      <c r="B237" s="95" t="s">
        <v>66</v>
      </c>
      <c r="C237" s="96">
        <v>5200</v>
      </c>
      <c r="D237" s="96"/>
      <c r="E237" s="96"/>
      <c r="F237" s="96"/>
      <c r="G237" s="96">
        <v>7000</v>
      </c>
      <c r="H237" s="96"/>
      <c r="I237" s="96"/>
      <c r="J237" s="96"/>
      <c r="K237" s="96"/>
      <c r="L237" s="96"/>
    </row>
    <row r="238" spans="1:12" ht="12.75">
      <c r="A238" s="94">
        <v>3299</v>
      </c>
      <c r="B238" s="95" t="s">
        <v>71</v>
      </c>
      <c r="C238" s="96">
        <v>5000</v>
      </c>
      <c r="D238" s="96"/>
      <c r="E238" s="96"/>
      <c r="F238" s="96">
        <v>3000</v>
      </c>
      <c r="G238" s="96"/>
      <c r="H238" s="96"/>
      <c r="I238" s="96"/>
      <c r="J238" s="96"/>
      <c r="K238" s="96"/>
      <c r="L238" s="96"/>
    </row>
    <row r="239" spans="1:12" ht="12.75">
      <c r="A239" s="94">
        <v>3299</v>
      </c>
      <c r="B239" s="95" t="s">
        <v>72</v>
      </c>
      <c r="C239" s="96">
        <v>26000</v>
      </c>
      <c r="D239" s="96"/>
      <c r="E239" s="96"/>
      <c r="F239" s="96">
        <v>16000</v>
      </c>
      <c r="G239" s="96"/>
      <c r="H239" s="96"/>
      <c r="I239" s="96">
        <v>2000</v>
      </c>
      <c r="J239" s="96"/>
      <c r="K239" s="96"/>
      <c r="L239" s="96"/>
    </row>
    <row r="240" spans="1:12" ht="12.75">
      <c r="A240" s="148">
        <v>34</v>
      </c>
      <c r="B240" s="149" t="s">
        <v>25</v>
      </c>
      <c r="C240" s="150">
        <f>SUM(C241)</f>
        <v>4200</v>
      </c>
      <c r="D240" s="150"/>
      <c r="E240" s="150"/>
      <c r="F240" s="150"/>
      <c r="G240" s="150">
        <f>SUM(G241)</f>
        <v>3700</v>
      </c>
      <c r="H240" s="150"/>
      <c r="I240" s="150"/>
      <c r="J240" s="150"/>
      <c r="K240" s="99"/>
      <c r="L240" s="99"/>
    </row>
    <row r="241" spans="1:12" ht="12.75">
      <c r="A241" s="142">
        <v>343</v>
      </c>
      <c r="B241" s="143" t="s">
        <v>26</v>
      </c>
      <c r="C241" s="144">
        <v>4200</v>
      </c>
      <c r="D241" s="144"/>
      <c r="E241" s="144"/>
      <c r="F241" s="145"/>
      <c r="G241" s="144">
        <v>3700</v>
      </c>
      <c r="H241" s="145"/>
      <c r="I241" s="145"/>
      <c r="J241" s="145"/>
      <c r="K241" s="96"/>
      <c r="L241" s="96"/>
    </row>
    <row r="242" spans="1:12" ht="12.75">
      <c r="A242" s="94">
        <v>3431</v>
      </c>
      <c r="B242" s="95" t="s">
        <v>73</v>
      </c>
      <c r="C242" s="96">
        <v>4000</v>
      </c>
      <c r="D242" s="96"/>
      <c r="E242" s="96"/>
      <c r="F242" s="96"/>
      <c r="G242" s="96">
        <v>3600</v>
      </c>
      <c r="H242" s="96"/>
      <c r="I242" s="96"/>
      <c r="J242" s="96"/>
      <c r="K242" s="96"/>
      <c r="L242" s="96"/>
    </row>
    <row r="243" spans="1:12" ht="12.75">
      <c r="A243" s="94">
        <v>3433</v>
      </c>
      <c r="B243" s="95" t="s">
        <v>74</v>
      </c>
      <c r="C243" s="96">
        <v>200</v>
      </c>
      <c r="D243" s="96"/>
      <c r="E243" s="96"/>
      <c r="F243" s="96"/>
      <c r="G243" s="96">
        <v>100</v>
      </c>
      <c r="H243" s="96"/>
      <c r="I243" s="96"/>
      <c r="J243" s="96"/>
      <c r="K243" s="96"/>
      <c r="L243" s="96"/>
    </row>
    <row r="244" spans="1:12" ht="25.5">
      <c r="A244" s="152">
        <v>4</v>
      </c>
      <c r="B244" s="153" t="s">
        <v>27</v>
      </c>
      <c r="C244" s="154">
        <v>132000</v>
      </c>
      <c r="D244" s="154"/>
      <c r="E244" s="154"/>
      <c r="F244" s="154">
        <v>35000</v>
      </c>
      <c r="G244" s="155"/>
      <c r="H244" s="154">
        <v>73000</v>
      </c>
      <c r="I244" s="154">
        <v>4000</v>
      </c>
      <c r="J244" s="155"/>
      <c r="K244" s="96"/>
      <c r="L244" s="96"/>
    </row>
    <row r="245" spans="1:12" ht="25.5">
      <c r="A245" s="148">
        <v>42</v>
      </c>
      <c r="B245" s="149" t="s">
        <v>42</v>
      </c>
      <c r="C245" s="150">
        <v>132000</v>
      </c>
      <c r="D245" s="150"/>
      <c r="E245" s="150"/>
      <c r="F245" s="150">
        <v>35000</v>
      </c>
      <c r="G245" s="151"/>
      <c r="H245" s="150">
        <v>73000</v>
      </c>
      <c r="I245" s="150">
        <v>4000</v>
      </c>
      <c r="J245" s="151"/>
      <c r="K245" s="96"/>
      <c r="L245" s="96"/>
    </row>
    <row r="246" spans="1:12" ht="12.75">
      <c r="A246" s="142">
        <v>422</v>
      </c>
      <c r="B246" s="143" t="s">
        <v>75</v>
      </c>
      <c r="C246" s="144">
        <v>57000</v>
      </c>
      <c r="D246" s="144"/>
      <c r="E246" s="144"/>
      <c r="F246" s="144">
        <v>20000</v>
      </c>
      <c r="G246" s="145"/>
      <c r="H246" s="144">
        <f>SUM(H247:H248)</f>
        <v>20000</v>
      </c>
      <c r="I246" s="144"/>
      <c r="J246" s="145"/>
      <c r="K246" s="96"/>
      <c r="L246" s="96"/>
    </row>
    <row r="247" spans="1:12" ht="12.75">
      <c r="A247" s="94">
        <v>4221</v>
      </c>
      <c r="B247" s="95" t="s">
        <v>76</v>
      </c>
      <c r="C247" s="96">
        <v>30000</v>
      </c>
      <c r="D247" s="96"/>
      <c r="E247" s="96"/>
      <c r="F247" s="96">
        <v>20000</v>
      </c>
      <c r="G247" s="96"/>
      <c r="H247" s="96">
        <v>20000</v>
      </c>
      <c r="I247" s="96"/>
      <c r="J247" s="96"/>
      <c r="K247" s="96"/>
      <c r="L247" s="96"/>
    </row>
    <row r="248" spans="1:12" ht="12.75">
      <c r="A248" s="94">
        <v>4221</v>
      </c>
      <c r="B248" s="95" t="s">
        <v>77</v>
      </c>
      <c r="C248" s="96">
        <v>27000</v>
      </c>
      <c r="D248" s="96"/>
      <c r="E248" s="96"/>
      <c r="F248" s="96"/>
      <c r="G248" s="96"/>
      <c r="H248" s="96"/>
      <c r="I248" s="96"/>
      <c r="J248" s="99"/>
      <c r="K248" s="99"/>
      <c r="L248" s="99"/>
    </row>
    <row r="249" spans="1:12" ht="12.75">
      <c r="A249" s="142">
        <v>424</v>
      </c>
      <c r="B249" s="143" t="s">
        <v>78</v>
      </c>
      <c r="C249" s="144">
        <v>75000</v>
      </c>
      <c r="D249" s="144"/>
      <c r="E249" s="144"/>
      <c r="F249" s="144">
        <v>15000</v>
      </c>
      <c r="G249" s="145"/>
      <c r="H249" s="144">
        <v>53000</v>
      </c>
      <c r="I249" s="144">
        <v>4000</v>
      </c>
      <c r="J249" s="145"/>
      <c r="K249" s="96"/>
      <c r="L249" s="96"/>
    </row>
    <row r="250" spans="1:12" ht="13.5" thickBot="1">
      <c r="A250" s="132">
        <v>4241</v>
      </c>
      <c r="B250" s="133" t="s">
        <v>79</v>
      </c>
      <c r="C250" s="134">
        <v>75000</v>
      </c>
      <c r="D250" s="134"/>
      <c r="E250" s="134"/>
      <c r="F250" s="134">
        <v>15000</v>
      </c>
      <c r="G250" s="135"/>
      <c r="H250" s="134">
        <v>53000</v>
      </c>
      <c r="I250" s="134">
        <v>4000</v>
      </c>
      <c r="J250" s="135"/>
      <c r="K250" s="135"/>
      <c r="L250" s="135"/>
    </row>
    <row r="251" spans="1:12" ht="13.5" thickBot="1">
      <c r="A251" s="136"/>
      <c r="B251" s="137" t="s">
        <v>83</v>
      </c>
      <c r="C251" s="139">
        <v>1106460</v>
      </c>
      <c r="D251" s="139"/>
      <c r="E251" s="139"/>
      <c r="F251" s="139">
        <v>712460</v>
      </c>
      <c r="G251" s="139">
        <v>40700</v>
      </c>
      <c r="H251" s="139">
        <v>83000</v>
      </c>
      <c r="I251" s="139">
        <v>6000</v>
      </c>
      <c r="J251" s="139">
        <v>19048</v>
      </c>
      <c r="K251" s="138"/>
      <c r="L251" s="138"/>
    </row>
  </sheetData>
  <sheetProtection/>
  <mergeCells count="2">
    <mergeCell ref="A195:L195"/>
    <mergeCell ref="A108:L108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I23"/>
  <sheetViews>
    <sheetView zoomScalePageLayoutView="0" workbookViewId="0" topLeftCell="A1">
      <selection activeCell="G27" sqref="G27"/>
    </sheetView>
  </sheetViews>
  <sheetFormatPr defaultColWidth="9.140625" defaultRowHeight="12.75"/>
  <cols>
    <col min="3" max="3" width="45.57421875" style="0" customWidth="1"/>
    <col min="4" max="4" width="17.8515625" style="0" customWidth="1"/>
    <col min="5" max="5" width="25.57421875" style="0" customWidth="1"/>
    <col min="6" max="6" width="20.421875" style="0" customWidth="1"/>
    <col min="7" max="7" width="13.8515625" style="0" customWidth="1"/>
    <col min="8" max="8" width="25.00390625" style="0" customWidth="1"/>
  </cols>
  <sheetData>
    <row r="3" ht="13.5" thickBot="1"/>
    <row r="4" spans="2:8" ht="54" customHeight="1" thickBot="1">
      <c r="B4" s="178" t="s">
        <v>15</v>
      </c>
      <c r="C4" s="172" t="s">
        <v>90</v>
      </c>
      <c r="D4" s="172" t="s">
        <v>87</v>
      </c>
      <c r="E4" s="173" t="s">
        <v>94</v>
      </c>
      <c r="F4" s="174" t="s">
        <v>91</v>
      </c>
      <c r="G4" s="174" t="s">
        <v>92</v>
      </c>
      <c r="H4" s="174" t="s">
        <v>93</v>
      </c>
    </row>
    <row r="5" spans="2:9" ht="15.75" thickBot="1">
      <c r="B5" s="179">
        <v>3</v>
      </c>
      <c r="C5" s="183" t="s">
        <v>40</v>
      </c>
      <c r="D5" s="171"/>
      <c r="E5" s="175"/>
      <c r="F5" s="176"/>
      <c r="G5" s="177"/>
      <c r="H5" s="177"/>
      <c r="I5" s="188"/>
    </row>
    <row r="6" spans="2:8" ht="15.75" thickBot="1">
      <c r="B6" s="180">
        <v>31</v>
      </c>
      <c r="C6" s="184" t="s">
        <v>17</v>
      </c>
      <c r="D6" s="171"/>
      <c r="E6" s="171"/>
      <c r="F6" s="171"/>
      <c r="G6" s="171"/>
      <c r="H6" s="171"/>
    </row>
    <row r="7" spans="2:8" ht="15.75" thickBot="1">
      <c r="B7" s="181">
        <v>311</v>
      </c>
      <c r="C7" s="185" t="s">
        <v>95</v>
      </c>
      <c r="D7" s="171"/>
      <c r="E7" s="171"/>
      <c r="F7" s="171"/>
      <c r="G7" s="171"/>
      <c r="H7" s="171"/>
    </row>
    <row r="8" spans="2:8" ht="15.75" thickBot="1">
      <c r="B8" s="182">
        <v>312</v>
      </c>
      <c r="C8" s="186" t="s">
        <v>19</v>
      </c>
      <c r="D8" s="171"/>
      <c r="E8" s="171"/>
      <c r="F8" s="171"/>
      <c r="G8" s="171"/>
      <c r="H8" s="171"/>
    </row>
    <row r="9" spans="2:8" ht="15.75" thickBot="1">
      <c r="B9" s="182">
        <v>313</v>
      </c>
      <c r="C9" s="186" t="s">
        <v>96</v>
      </c>
      <c r="D9" s="171"/>
      <c r="E9" s="171"/>
      <c r="F9" s="171"/>
      <c r="G9" s="171"/>
      <c r="H9" s="171"/>
    </row>
    <row r="10" spans="2:8" ht="15.75" thickBot="1">
      <c r="B10" s="180">
        <v>32</v>
      </c>
      <c r="C10" s="184" t="s">
        <v>21</v>
      </c>
      <c r="D10" s="171"/>
      <c r="E10" s="171"/>
      <c r="F10" s="171"/>
      <c r="G10" s="171"/>
      <c r="H10" s="171"/>
    </row>
    <row r="11" spans="2:8" ht="30.75" thickBot="1">
      <c r="B11" s="182">
        <v>321</v>
      </c>
      <c r="C11" s="186" t="s">
        <v>97</v>
      </c>
      <c r="D11" s="171"/>
      <c r="E11" s="171"/>
      <c r="F11" s="171"/>
      <c r="G11" s="171"/>
      <c r="H11" s="171"/>
    </row>
    <row r="12" spans="2:8" ht="30.75" thickBot="1">
      <c r="B12" s="182">
        <v>322</v>
      </c>
      <c r="C12" s="186" t="s">
        <v>98</v>
      </c>
      <c r="D12" s="171"/>
      <c r="E12" s="171"/>
      <c r="F12" s="171"/>
      <c r="G12" s="171"/>
      <c r="H12" s="171"/>
    </row>
    <row r="13" spans="2:8" ht="30.75" thickBot="1">
      <c r="B13" s="182">
        <v>323</v>
      </c>
      <c r="C13" s="186" t="s">
        <v>99</v>
      </c>
      <c r="D13" s="171"/>
      <c r="E13" s="171"/>
      <c r="F13" s="171"/>
      <c r="G13" s="171"/>
      <c r="H13" s="171"/>
    </row>
    <row r="14" spans="2:8" ht="15.75" thickBot="1">
      <c r="B14" s="182">
        <v>324</v>
      </c>
      <c r="C14" s="186" t="s">
        <v>100</v>
      </c>
      <c r="D14" s="171"/>
      <c r="E14" s="171"/>
      <c r="F14" s="171"/>
      <c r="G14" s="171"/>
      <c r="H14" s="171"/>
    </row>
    <row r="15" spans="2:8" ht="30.75" thickBot="1">
      <c r="B15" s="182">
        <v>329</v>
      </c>
      <c r="C15" s="186" t="s">
        <v>101</v>
      </c>
      <c r="D15" s="171"/>
      <c r="E15" s="171"/>
      <c r="F15" s="171"/>
      <c r="G15" s="171"/>
      <c r="H15" s="171"/>
    </row>
    <row r="16" spans="2:8" ht="15.75" thickBot="1">
      <c r="B16" s="180">
        <v>34</v>
      </c>
      <c r="C16" s="184" t="s">
        <v>102</v>
      </c>
      <c r="D16" s="171"/>
      <c r="E16" s="171"/>
      <c r="F16" s="171"/>
      <c r="G16" s="171"/>
      <c r="H16" s="171"/>
    </row>
    <row r="17" spans="2:8" ht="15.75" thickBot="1">
      <c r="B17" s="182">
        <v>343</v>
      </c>
      <c r="C17" s="186" t="s">
        <v>103</v>
      </c>
      <c r="D17" s="171"/>
      <c r="E17" s="171"/>
      <c r="F17" s="171"/>
      <c r="G17" s="171"/>
      <c r="H17" s="171"/>
    </row>
    <row r="18" spans="2:8" ht="15.75" thickBot="1">
      <c r="B18" s="179">
        <v>4</v>
      </c>
      <c r="C18" s="187" t="s">
        <v>104</v>
      </c>
      <c r="D18" s="171"/>
      <c r="E18" s="171"/>
      <c r="F18" s="171"/>
      <c r="G18" s="171"/>
      <c r="H18" s="171"/>
    </row>
    <row r="19" spans="2:8" ht="15.75" thickBot="1">
      <c r="B19" s="180">
        <v>41</v>
      </c>
      <c r="C19" s="184" t="s">
        <v>105</v>
      </c>
      <c r="D19" s="171"/>
      <c r="E19" s="171"/>
      <c r="F19" s="171"/>
      <c r="G19" s="171"/>
      <c r="H19" s="171"/>
    </row>
    <row r="20" spans="2:8" ht="15.75" thickBot="1">
      <c r="B20" s="182">
        <v>412</v>
      </c>
      <c r="C20" s="186" t="s">
        <v>106</v>
      </c>
      <c r="D20" s="171"/>
      <c r="E20" s="171"/>
      <c r="F20" s="171"/>
      <c r="G20" s="171"/>
      <c r="H20" s="171"/>
    </row>
    <row r="21" spans="2:8" ht="15.75" thickBot="1">
      <c r="B21" s="180">
        <v>42</v>
      </c>
      <c r="C21" s="184" t="s">
        <v>107</v>
      </c>
      <c r="D21" s="171"/>
      <c r="E21" s="171"/>
      <c r="F21" s="171"/>
      <c r="G21" s="171"/>
      <c r="H21" s="171"/>
    </row>
    <row r="22" spans="2:8" ht="15.75" thickBot="1">
      <c r="B22" s="182">
        <v>422</v>
      </c>
      <c r="C22" s="186" t="s">
        <v>108</v>
      </c>
      <c r="D22" s="171"/>
      <c r="E22" s="171"/>
      <c r="F22" s="171"/>
      <c r="G22" s="171"/>
      <c r="H22" s="171"/>
    </row>
    <row r="23" spans="2:8" ht="15.75" thickBot="1">
      <c r="B23" s="182">
        <v>426</v>
      </c>
      <c r="C23" s="186" t="s">
        <v>109</v>
      </c>
      <c r="D23" s="171"/>
      <c r="E23" s="171"/>
      <c r="F23" s="171"/>
      <c r="G23" s="171"/>
      <c r="H23" s="1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2022-05-18T10:09:00Z</cp:lastPrinted>
  <dcterms:created xsi:type="dcterms:W3CDTF">2013-09-11T11:00:21Z</dcterms:created>
  <dcterms:modified xsi:type="dcterms:W3CDTF">2022-05-18T10:10:16Z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